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10 Backup Infrasa\00 Contratacoes\01 - Terceirizaocao Apoio Administrativo\"/>
    </mc:Choice>
  </mc:AlternateContent>
  <xr:revisionPtr revIDLastSave="0" documentId="13_ncr:1_{19574562-E5AB-472E-AF3E-AC21CC44EE96}" xr6:coauthVersionLast="47" xr6:coauthVersionMax="47" xr10:uidLastSave="{00000000-0000-0000-0000-000000000000}"/>
  <bookViews>
    <workbookView xWindow="-120" yWindow="-16320" windowWidth="29040" windowHeight="15840" xr2:uid="{73B6F198-A9DE-4AD2-BAF8-838ECDE8926D}"/>
  </bookViews>
  <sheets>
    <sheet name="Modelo de Proposta " sheetId="7" r:id="rId1"/>
    <sheet name="Aux Junior" sheetId="1" r:id="rId2"/>
    <sheet name="Aux Pleno " sheetId="2" r:id="rId3"/>
    <sheet name="Recepcionista" sheetId="3" r:id="rId4"/>
    <sheet name="Secretariado" sheetId="4" r:id="rId5"/>
    <sheet name="Uniformes" sheetId="6" r:id="rId6"/>
    <sheet name="Resumo " sheetId="5" r:id="rId7"/>
  </sheets>
  <definedNames>
    <definedName name="_xlnm.Print_Area" localSheetId="2">'Aux Pleno '!$A$1:$I$143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5" l="1"/>
  <c r="G6" i="5"/>
  <c r="G4" i="5"/>
  <c r="F5" i="5"/>
  <c r="F6" i="5"/>
  <c r="F7" i="5"/>
  <c r="G7" i="5" s="1"/>
  <c r="F4" i="5"/>
  <c r="D9" i="6" l="1"/>
  <c r="D8" i="6"/>
  <c r="D7" i="6"/>
  <c r="D6" i="6"/>
  <c r="D5" i="6"/>
  <c r="I143" i="4"/>
  <c r="I135" i="4"/>
  <c r="I129" i="4"/>
  <c r="B119" i="4"/>
  <c r="B117" i="4"/>
  <c r="B116" i="4"/>
  <c r="B115" i="4"/>
  <c r="B114" i="4"/>
  <c r="B113" i="4"/>
  <c r="I98" i="4"/>
  <c r="I117" i="4" s="1"/>
  <c r="I84" i="4"/>
  <c r="I89" i="4" s="1"/>
  <c r="I52" i="4"/>
  <c r="I58" i="4" s="1"/>
  <c r="H45" i="4"/>
  <c r="I24" i="4"/>
  <c r="I23" i="4"/>
  <c r="I28" i="4" s="1"/>
  <c r="D10" i="6" l="1"/>
  <c r="D11" i="6" s="1"/>
  <c r="I76" i="4"/>
  <c r="I63" i="4"/>
  <c r="I75" i="4"/>
  <c r="I33" i="4"/>
  <c r="I66" i="4"/>
  <c r="I67" i="4" s="1"/>
  <c r="I74" i="4"/>
  <c r="I32" i="4"/>
  <c r="I113" i="4"/>
  <c r="I34" i="4" l="1"/>
  <c r="I79" i="4"/>
  <c r="I80" i="4" s="1"/>
  <c r="I88" i="4" s="1"/>
  <c r="I90" i="4" s="1"/>
  <c r="I116" i="4" s="1"/>
  <c r="I64" i="4"/>
  <c r="I56" i="4" l="1"/>
  <c r="I38" i="4"/>
  <c r="I44" i="4"/>
  <c r="I37" i="4"/>
  <c r="I42" i="4"/>
  <c r="I43" i="4"/>
  <c r="I40" i="4"/>
  <c r="I41" i="4"/>
  <c r="I39" i="4"/>
  <c r="I45" i="4" l="1"/>
  <c r="I57" i="4" s="1"/>
  <c r="I59" i="4" s="1"/>
  <c r="I68" i="4"/>
  <c r="I65" i="4"/>
  <c r="I114" i="4" l="1"/>
  <c r="I118" i="4" s="1"/>
  <c r="I69" i="4"/>
  <c r="I115" i="4" s="1"/>
  <c r="I102" i="4" l="1"/>
  <c r="I103" i="4" l="1"/>
  <c r="I107" i="4" l="1"/>
  <c r="I106" i="4"/>
  <c r="I105" i="4"/>
  <c r="I134" i="4" s="1"/>
  <c r="I137" i="4" s="1"/>
  <c r="I108" i="4" l="1"/>
  <c r="I136" i="4" l="1"/>
  <c r="I119" i="4"/>
  <c r="I120" i="4" s="1"/>
  <c r="I142" i="4" s="1"/>
  <c r="I144" i="3" l="1"/>
  <c r="I136" i="3"/>
  <c r="I130" i="3"/>
  <c r="B119" i="3"/>
  <c r="B117" i="3"/>
  <c r="B116" i="3"/>
  <c r="B115" i="3"/>
  <c r="B114" i="3"/>
  <c r="B113" i="3"/>
  <c r="I98" i="3"/>
  <c r="I117" i="3" s="1"/>
  <c r="I84" i="3"/>
  <c r="I89" i="3" s="1"/>
  <c r="H45" i="3"/>
  <c r="I24" i="3"/>
  <c r="I28" i="3" s="1"/>
  <c r="I23" i="3"/>
  <c r="I66" i="3" l="1"/>
  <c r="I67" i="3" s="1"/>
  <c r="I52" i="3"/>
  <c r="I58" i="3" s="1"/>
  <c r="I113" i="3"/>
  <c r="I76" i="3"/>
  <c r="I63" i="3"/>
  <c r="I74" i="3"/>
  <c r="I32" i="3"/>
  <c r="I75" i="3"/>
  <c r="I33" i="3"/>
  <c r="I34" i="3" l="1"/>
  <c r="I56" i="3" s="1"/>
  <c r="I79" i="3"/>
  <c r="I80" i="3" s="1"/>
  <c r="I88" i="3" s="1"/>
  <c r="I90" i="3" s="1"/>
  <c r="I116" i="3" s="1"/>
  <c r="I64" i="3"/>
  <c r="I44" i="3" l="1"/>
  <c r="I65" i="3" s="1"/>
  <c r="I40" i="3"/>
  <c r="I42" i="3"/>
  <c r="I43" i="3"/>
  <c r="I39" i="3"/>
  <c r="I41" i="3"/>
  <c r="I37" i="3"/>
  <c r="I38" i="3"/>
  <c r="I45" i="3" l="1"/>
  <c r="I57" i="3" s="1"/>
  <c r="I59" i="3" s="1"/>
  <c r="I114" i="3" s="1"/>
  <c r="I69" i="3"/>
  <c r="I115" i="3" s="1"/>
  <c r="I68" i="3"/>
  <c r="I118" i="3"/>
  <c r="I102" i="3" l="1"/>
  <c r="I103" i="3" s="1"/>
  <c r="I107" i="3" l="1"/>
  <c r="I105" i="3"/>
  <c r="I106" i="3"/>
  <c r="I135" i="3" l="1"/>
  <c r="I138" i="3" s="1"/>
  <c r="I108" i="3"/>
  <c r="I137" i="3" l="1"/>
  <c r="I119" i="3"/>
  <c r="I120" i="3" s="1"/>
  <c r="I143" i="3" s="1"/>
  <c r="I143" i="2" l="1"/>
  <c r="I135" i="2"/>
  <c r="I129" i="2"/>
  <c r="B119" i="2"/>
  <c r="B117" i="2"/>
  <c r="B116" i="2"/>
  <c r="B115" i="2"/>
  <c r="B114" i="2"/>
  <c r="B113" i="2"/>
  <c r="I98" i="2"/>
  <c r="I117" i="2" s="1"/>
  <c r="I84" i="2"/>
  <c r="I89" i="2" s="1"/>
  <c r="I52" i="2"/>
  <c r="I58" i="2" s="1"/>
  <c r="H45" i="2"/>
  <c r="I24" i="2"/>
  <c r="I23" i="2"/>
  <c r="I28" i="2" s="1"/>
  <c r="I113" i="2" l="1"/>
  <c r="I66" i="2"/>
  <c r="I67" i="2" s="1"/>
  <c r="I76" i="2"/>
  <c r="I63" i="2"/>
  <c r="I33" i="2"/>
  <c r="I75" i="2"/>
  <c r="I32" i="2"/>
  <c r="I74" i="2"/>
  <c r="I64" i="2" l="1"/>
  <c r="I79" i="2"/>
  <c r="I80" i="2" s="1"/>
  <c r="I88" i="2" s="1"/>
  <c r="I90" i="2" s="1"/>
  <c r="I116" i="2" s="1"/>
  <c r="I34" i="2"/>
  <c r="I56" i="2" l="1"/>
  <c r="I38" i="2"/>
  <c r="I39" i="2"/>
  <c r="I41" i="2"/>
  <c r="I42" i="2"/>
  <c r="I40" i="2"/>
  <c r="I43" i="2"/>
  <c r="I37" i="2"/>
  <c r="I45" i="2" s="1"/>
  <c r="I57" i="2" s="1"/>
  <c r="I44" i="2"/>
  <c r="I65" i="2" l="1"/>
  <c r="I68" i="2"/>
  <c r="I59" i="2"/>
  <c r="I69" i="2" l="1"/>
  <c r="I115" i="2" s="1"/>
  <c r="I114" i="2"/>
  <c r="I118" i="2" s="1"/>
  <c r="I102" i="2" l="1"/>
  <c r="I103" i="2" s="1"/>
  <c r="I107" i="2" l="1"/>
  <c r="I105" i="2"/>
  <c r="I106" i="2"/>
  <c r="I134" i="2" l="1"/>
  <c r="I137" i="2" s="1"/>
  <c r="I108" i="2"/>
  <c r="I136" i="2" l="1"/>
  <c r="I119" i="2"/>
  <c r="I120" i="2" s="1"/>
  <c r="I142" i="2" s="1"/>
  <c r="I144" i="1" l="1"/>
  <c r="I136" i="1"/>
  <c r="I130" i="1"/>
  <c r="B119" i="1"/>
  <c r="B117" i="1"/>
  <c r="B116" i="1"/>
  <c r="B115" i="1"/>
  <c r="B114" i="1"/>
  <c r="B113" i="1"/>
  <c r="I98" i="1"/>
  <c r="I117" i="1" s="1"/>
  <c r="I84" i="1"/>
  <c r="I89" i="1" s="1"/>
  <c r="I52" i="1"/>
  <c r="I58" i="1" s="1"/>
  <c r="H45" i="1"/>
  <c r="I24" i="1"/>
  <c r="I23" i="1"/>
  <c r="I28" i="1" s="1"/>
  <c r="I66" i="1" l="1"/>
  <c r="I67" i="1" s="1"/>
  <c r="I113" i="1"/>
  <c r="I76" i="1"/>
  <c r="I63" i="1"/>
  <c r="I33" i="1"/>
  <c r="I75" i="1"/>
  <c r="I32" i="1"/>
  <c r="I74" i="1"/>
  <c r="I34" i="1" l="1"/>
  <c r="I42" i="1"/>
  <c r="I39" i="1"/>
  <c r="I44" i="1"/>
  <c r="I38" i="1"/>
  <c r="I43" i="1"/>
  <c r="I41" i="1"/>
  <c r="I64" i="1"/>
  <c r="I79" i="1"/>
  <c r="I80" i="1" s="1"/>
  <c r="I88" i="1" s="1"/>
  <c r="I90" i="1" s="1"/>
  <c r="I116" i="1" s="1"/>
  <c r="I56" i="1" l="1"/>
  <c r="I40" i="1"/>
  <c r="I37" i="1"/>
  <c r="I45" i="1" s="1"/>
  <c r="I57" i="1" s="1"/>
  <c r="I59" i="1" s="1"/>
  <c r="I65" i="1"/>
  <c r="I69" i="1" s="1"/>
  <c r="I115" i="1" s="1"/>
  <c r="I68" i="1"/>
  <c r="I114" i="1" l="1"/>
  <c r="I118" i="1"/>
  <c r="I102" i="1" l="1"/>
  <c r="I103" i="1" l="1"/>
  <c r="I107" i="1" l="1"/>
  <c r="I105" i="1"/>
  <c r="I106" i="1"/>
  <c r="I135" i="1" l="1"/>
  <c r="I138" i="1" s="1"/>
  <c r="I108" i="1"/>
  <c r="I137" i="1" l="1"/>
  <c r="I119" i="1"/>
  <c r="I120" i="1" s="1"/>
  <c r="I143" i="1" s="1"/>
</calcChain>
</file>

<file path=xl/sharedStrings.xml><?xml version="1.0" encoding="utf-8"?>
<sst xmlns="http://schemas.openxmlformats.org/spreadsheetml/2006/main" count="969" uniqueCount="218">
  <si>
    <t>Categoria profissional:  Auxiliar Administrativo Junior</t>
  </si>
  <si>
    <t>Representante Sindical: SINDSERVIÇO</t>
  </si>
  <si>
    <t>Discriminação dos Serviços</t>
  </si>
  <si>
    <t>A</t>
  </si>
  <si>
    <t>Data de apresentação da proposta</t>
  </si>
  <si>
    <t>B</t>
  </si>
  <si>
    <t>Município</t>
  </si>
  <si>
    <t>DF</t>
  </si>
  <si>
    <t>C</t>
  </si>
  <si>
    <t>Ano do Acordo, Convenção ou Dissídio Coletivo</t>
  </si>
  <si>
    <t>D</t>
  </si>
  <si>
    <t>Nº de meses de execução contratual</t>
  </si>
  <si>
    <t>Identificação do Serviço</t>
  </si>
  <si>
    <t>Tipo de Serviço</t>
  </si>
  <si>
    <t>Unidade de Medida</t>
  </si>
  <si>
    <t>Quantidade total a contratar (em função da unidade de medida)</t>
  </si>
  <si>
    <t>Aux Adm Junior</t>
  </si>
  <si>
    <t>Posto</t>
  </si>
  <si>
    <t>Dados para composição dos custos referentes à mão-de-obra</t>
  </si>
  <si>
    <t>Tipo de serviço (mesmo serviço com características distintas)</t>
  </si>
  <si>
    <t>Auxiliar Adm Junior</t>
  </si>
  <si>
    <t>Classificação Brasileira de Ocupações (CBO)</t>
  </si>
  <si>
    <t>Salário Nominativo da Categoria Profissional</t>
  </si>
  <si>
    <t>Categoria profissional (vinculada à execução contratual)</t>
  </si>
  <si>
    <t>Data base da categoria (dia/mês/ano)</t>
  </si>
  <si>
    <t>MÓDULO 1 - COMPOSIÇÃO DA REMUNERAÇÃO</t>
  </si>
  <si>
    <t>COMPOSIÇÃO DA REMUNERAÇÃO</t>
  </si>
  <si>
    <t>%</t>
  </si>
  <si>
    <t>VALOR (R$)</t>
  </si>
  <si>
    <t xml:space="preserve">Salário Base </t>
  </si>
  <si>
    <t xml:space="preserve">Adicional Periculosidade </t>
  </si>
  <si>
    <t>Adicional Insalubridade</t>
  </si>
  <si>
    <t>Adicional Noturno</t>
  </si>
  <si>
    <t>E</t>
  </si>
  <si>
    <t>Adicional de Hora Noturna Reduzida</t>
  </si>
  <si>
    <t>F</t>
  </si>
  <si>
    <t>Outros (especificar)</t>
  </si>
  <si>
    <t>TOTAL DO MÓDULO 1</t>
  </si>
  <si>
    <t>MÓDULO 2 – ENCARGOS E BENEFÍCIOS ANUAIS, MENSAIS E DIÁRIOS</t>
  </si>
  <si>
    <t>Submódulo 2.1 - 13º Salário, Férias e Adicional de Férias</t>
  </si>
  <si>
    <r>
      <t>13 (Décimo-terceiro) salário</t>
    </r>
    <r>
      <rPr>
        <sz val="10"/>
        <color indexed="10"/>
        <rFont val="Arial"/>
        <family val="2"/>
      </rPr>
      <t xml:space="preserve"> </t>
    </r>
  </si>
  <si>
    <t>Férias e Adicional de Férias -       (Saláriox8,33%) +(salariox33,33%)/12</t>
  </si>
  <si>
    <t>TOTAL SUBMÓDULO 2.1</t>
  </si>
  <si>
    <t>Submódulo 2.2 - GPS, FGTS e Outras Contribuições</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</si>
  <si>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</si>
  <si>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</si>
  <si>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</si>
  <si>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</si>
  <si>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</si>
  <si>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</si>
  <si>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</si>
  <si>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</si>
  <si>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</si>
  <si>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</si>
  <si>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TOTAL SUBMÓDULO 2.2</t>
  </si>
  <si>
    <t>Submódulo 2.3 - Benefícios Mensais e Diários</t>
  </si>
  <si>
    <t xml:space="preserve">Transporte  - CCT Cla. nº </t>
  </si>
  <si>
    <t>-</t>
  </si>
  <si>
    <r>
      <t xml:space="preserve">Auxílio-Refeição/Alimentaçã  </t>
    </r>
    <r>
      <rPr>
        <b/>
        <sz val="10"/>
        <rFont val="Arial"/>
        <family val="2"/>
      </rPr>
      <t>(auxilio alimentação- CCT Cla. nº  )</t>
    </r>
  </si>
  <si>
    <t xml:space="preserve">Assistência Médica e Familiar  - CCT Cla. nº </t>
  </si>
  <si>
    <t>Outros (especificar) odontologico + Aux Funeral</t>
  </si>
  <si>
    <t>TOTAL SUBMÓDULO 2.3</t>
  </si>
  <si>
    <t>QUADRO-RESUMO DO MÓDULO 2 - ENCARGOS, BENEFÍCIOS ANUAIS, MENSAIS E DIÁRIOS</t>
  </si>
  <si>
    <t>Módulo 2 - Encargos, Benefícios Anuais, Mensais e Diários</t>
  </si>
  <si>
    <t>2.1</t>
  </si>
  <si>
    <t>13º Salário, Férias e Adicional de Férias</t>
  </si>
  <si>
    <t>2.2</t>
  </si>
  <si>
    <t>GPS, FGTS e Outras Contribuições</t>
  </si>
  <si>
    <t>2.3</t>
  </si>
  <si>
    <t>Benefícios Mensais e Diários</t>
  </si>
  <si>
    <t>TOTAL DO MÓDULO 2</t>
  </si>
  <si>
    <t>MÓDULO 3 – PROVISÃO PARA RESCISÃO</t>
  </si>
  <si>
    <t>PROVISÃO PARA RESCISÃO</t>
  </si>
  <si>
    <t>Aviso Prévio Indenizado</t>
  </si>
  <si>
    <t>Incidência do FGTS sobre Aviso Prévio Indenizado</t>
  </si>
  <si>
    <t>Multa do FGTS e Contribuição Social sobre o Aviso Prévio Indenizado</t>
  </si>
  <si>
    <t xml:space="preserve">Aviso Prévio Trabalhado </t>
  </si>
  <si>
    <t>Incidência de GPS, FGTS e outras contribuições sobre o Aviso Prévio Trabalhado</t>
  </si>
  <si>
    <t xml:space="preserve">Multa do FGTS e Contribuição Social sobre o Aviso Prévio Trabalhado. </t>
  </si>
  <si>
    <t>TOTAL DO MÓDULO 3</t>
  </si>
  <si>
    <t>MÓDULO 4 – CUSTO DE REPOSIÇÃO DO PROFISSIONAL AUSENTE</t>
  </si>
  <si>
    <t xml:space="preserve">Submódulo 4.1 - Substituto nas Ausências Legais </t>
  </si>
  <si>
    <t>Substituto na cobertura de Férias (Valor pago no (Módulo 1) e na (letra B do submódulo 2.1) zeramos essa rubrica</t>
  </si>
  <si>
    <t>Substituto na cobertura de Ausências Legais</t>
  </si>
  <si>
    <t>Substituto na cobertura de Licença Paternidade</t>
  </si>
  <si>
    <r>
      <t>Substituto na cobertura de Ausência por Acidente de Trabalho</t>
    </r>
    <r>
      <rPr>
        <sz val="10"/>
        <color indexed="10"/>
        <rFont val="Arial"/>
        <family val="2"/>
      </rPr>
      <t xml:space="preserve"> </t>
    </r>
  </si>
  <si>
    <t>Substituto na cobertura de Afastamento Maternidade</t>
  </si>
  <si>
    <t>Incidência dos encargos do submódulo 2.2 sobre Ausências Legais</t>
  </si>
  <si>
    <t>TOTAL SUBMÓDULO 4.1</t>
  </si>
  <si>
    <t>Submódulo 4.2 - Intrajornada</t>
  </si>
  <si>
    <t>Substituto na cobertura de Intervalo para Repouso ou Alimentação</t>
  </si>
  <si>
    <t>TOTAL SUBMÓDULO 4.2</t>
  </si>
  <si>
    <t>QUADRO-RESUMO DO MÓDULO 4 - CUSTO DE REPOSIÇÃO DO PROFISSIONAL AUSENTE</t>
  </si>
  <si>
    <t>Módulo 4 - Custo de Reposição do Profissional Ausente</t>
  </si>
  <si>
    <t>4.1</t>
  </si>
  <si>
    <t>Substituto na cobertura das Ausências Legais</t>
  </si>
  <si>
    <t>4.2</t>
  </si>
  <si>
    <t>Substituto na cobertura de Intrajornada</t>
  </si>
  <si>
    <t>TOTAL DO MÓDULO 4</t>
  </si>
  <si>
    <t>MÓDULO 5 – INSUMOS DIVERSOS</t>
  </si>
  <si>
    <t>INSUMOS DIVERSOS</t>
  </si>
  <si>
    <t xml:space="preserve">Uniformes </t>
  </si>
  <si>
    <t>Materiais</t>
  </si>
  <si>
    <t>Equipamentos</t>
  </si>
  <si>
    <t>TOTAL DO MÓDULO 5</t>
  </si>
  <si>
    <t>MÓDULO 6 – CUSTOS INDIRETOS, TRIBUTOS E LUCRO</t>
  </si>
  <si>
    <t>CUSTOS INDIRETOS, TRIBUTOS E LUCRO</t>
  </si>
  <si>
    <t>Custos Indiretos</t>
  </si>
  <si>
    <t>Lucro</t>
  </si>
  <si>
    <t>TRIBUTOS</t>
  </si>
  <si>
    <t>C.1</t>
  </si>
  <si>
    <t>PIS</t>
  </si>
  <si>
    <t>C.2</t>
  </si>
  <si>
    <t>COFINS</t>
  </si>
  <si>
    <t>C.3</t>
  </si>
  <si>
    <t>ISS</t>
  </si>
  <si>
    <t>TOTAL DO MÓDULO 6</t>
  </si>
  <si>
    <t>QUADRO RESUMO DO CUSTO POR EMPREGADO</t>
  </si>
  <si>
    <t>Mão-de-Obra vinculada à execução contratual (valor por empregado)</t>
  </si>
  <si>
    <t>Subtotal (A + B + C + D + E)</t>
  </si>
  <si>
    <t>PREÇO TOTAL POR EMPREGADO</t>
  </si>
  <si>
    <t>Quadro Resumo - VALOR MENSAL DOS SERVIÇOS</t>
  </si>
  <si>
    <t>Tipo de Serviço (A)</t>
  </si>
  <si>
    <t>Valor Por Empregado(B)</t>
  </si>
  <si>
    <t>Qde de Empregados por posto ( C )</t>
  </si>
  <si>
    <t>Valor Proposto por Posto (D) = (B x C)</t>
  </si>
  <si>
    <t>Qde Postos (E)</t>
  </si>
  <si>
    <t>Serviço 1 (indicar)</t>
  </si>
  <si>
    <t>R$</t>
  </si>
  <si>
    <t>Serviço 2 (indicar)</t>
  </si>
  <si>
    <t>Serviço 3 (indicar)</t>
  </si>
  <si>
    <t>Serviço ... (indicar)</t>
  </si>
  <si>
    <t>VALOR MENSAL DOS SERVIÇOS (I + II + III + ...)</t>
  </si>
  <si>
    <t>Anexo III-D</t>
  </si>
  <si>
    <t>Quadro Demonstrativo - VALOR GLOBAL DA PROPOSTA</t>
  </si>
  <si>
    <t>VALOR GLOBAL DA PROPOSTA</t>
  </si>
  <si>
    <t>Descrição</t>
  </si>
  <si>
    <t>Valor proposto por unidade de medida*</t>
  </si>
  <si>
    <t>Valor mensal do serviço</t>
  </si>
  <si>
    <t>Valor Global da Proposta (valor mensal do serviço X nº meses do contrato).</t>
  </si>
  <si>
    <t>TOTAL</t>
  </si>
  <si>
    <t>Nota(1):</t>
  </si>
  <si>
    <t>Informar o valor da unidade de medida por tipo de serviço.</t>
  </si>
  <si>
    <t>VALOR ANUAL R$</t>
  </si>
  <si>
    <t>Categoria profissional:  Auxiliar Administrativo Pleno</t>
  </si>
  <si>
    <t>Aux Adm Pleno</t>
  </si>
  <si>
    <t>Auxiliar Adm Pleno</t>
  </si>
  <si>
    <t>VALOR TOTAL ANUAL R$</t>
  </si>
  <si>
    <t>Categoria profissional:  Recepcionista Cenário 1</t>
  </si>
  <si>
    <t>Recepcionista</t>
  </si>
  <si>
    <t>Categoria profissional:  Secretário Executivo com registro</t>
  </si>
  <si>
    <t>Secretário executivo</t>
  </si>
  <si>
    <t>Outros (especificar) cesta báseica + Seguro vida</t>
  </si>
  <si>
    <t>VALOR TOTAL ANUAL</t>
  </si>
  <si>
    <t xml:space="preserve">RESUMO DOS POSTOS </t>
  </si>
  <si>
    <t>ITEM</t>
  </si>
  <si>
    <t>LOCAL</t>
  </si>
  <si>
    <t>POSTO DE TRABALHO</t>
  </si>
  <si>
    <t>QTD</t>
  </si>
  <si>
    <t>VALOR POR EMPREGADO COM ENCARGOS (MENSAL)</t>
  </si>
  <si>
    <t>VALOR TOTAL MENSAL</t>
  </si>
  <si>
    <t>BRASÍLIA - DF</t>
  </si>
  <si>
    <t>“A”</t>
  </si>
  <si>
    <t>“B”</t>
  </si>
  <si>
    <t>Auxiliar Administrativo Junior</t>
  </si>
  <si>
    <t>Auxiliar Administrativo/Pleno</t>
  </si>
  <si>
    <t>Secretariado Executivo</t>
  </si>
  <si>
    <t>“C=(A x B)”</t>
  </si>
  <si>
    <t>“D= (C x 12)”</t>
  </si>
  <si>
    <t xml:space="preserve">VALOR TOTAL ANUAL:  </t>
  </si>
  <si>
    <t>Preço médio praticado no mercado por unidade (R$)</t>
  </si>
  <si>
    <t>Qtde de uniformes fornecidos em 01 ano</t>
  </si>
  <si>
    <t>Custo anual do uniforme por posto (R$)</t>
  </si>
  <si>
    <t>Blaser em tecido poliéster e viscose (poliviscose), forrado internamente, inclusive na manga, cor preta</t>
  </si>
  <si>
    <t>Calça social, tecido em poliéster e viscose (poliviscose), cor preta</t>
  </si>
  <si>
    <t>Camisa social, tecido 100% (cem por cento) algodão e fio 100/1, manga longa, cor branca.</t>
  </si>
  <si>
    <t>Pares de meia social 3/4, cor preta</t>
  </si>
  <si>
    <t>Custo Mensal do Uniforme por Posto (total dividido por 12)</t>
  </si>
  <si>
    <t>Planilha de Orçamento de Uniformes - Recepcionista</t>
  </si>
  <si>
    <t>Brasília/DF.,</t>
  </si>
  <si>
    <t>xx de xxxxx de 2023</t>
  </si>
  <si>
    <t>À Infra S.A.</t>
  </si>
  <si>
    <t xml:space="preserve">PREGÃO ELETRÔNICO Nº XXX/2023
</t>
  </si>
  <si>
    <t>PROPOSTA DE PREÇOS</t>
  </si>
  <si>
    <r>
      <rPr>
        <b/>
        <sz val="12"/>
        <color rgb="FF000000"/>
        <rFont val="Cambria"/>
        <family val="1"/>
      </rPr>
      <t>Empresa</t>
    </r>
    <r>
      <rPr>
        <sz val="12"/>
        <color rgb="FF000000"/>
        <rFont val="Cambria"/>
        <family val="1"/>
      </rPr>
      <t>, inscrita no CNPJ sob o número  99.999.999/9999-99, estabelecida no Endereço: XXXXXXXXXXXXXXXXXXXX, apresenta proposta mais vantajosa para a contratação dos serviços de vigilância armada, conforme condições, quantidades e exigências estabelecidas no Termo de Referência, Edital e todos seus Anexos.</t>
    </r>
  </si>
  <si>
    <t>DO PREÇO</t>
  </si>
  <si>
    <t>XXXXXXXXXX</t>
  </si>
  <si>
    <t>DADOS DA EMPRESA PROPONENTE:</t>
  </si>
  <si>
    <t>Razão Social do Licitante:</t>
  </si>
  <si>
    <t>CNPJ:</t>
  </si>
  <si>
    <t>Inscrição Estadual:</t>
  </si>
  <si>
    <t>Inscrição Municipal:</t>
  </si>
  <si>
    <t>Endereço:</t>
  </si>
  <si>
    <t>E-mail:</t>
  </si>
  <si>
    <t>Telefone/fax:</t>
  </si>
  <si>
    <t>Dados Bancários</t>
  </si>
  <si>
    <t>Representante Legal</t>
  </si>
  <si>
    <t>Nome:</t>
  </si>
  <si>
    <t>Identificação:</t>
  </si>
  <si>
    <t>Qualificação:</t>
  </si>
  <si>
    <t>O PROPONENTE DECLARA SOB AS PENAS DA LEI QUE:</t>
  </si>
  <si>
    <r>
      <t>• a validade da proposta é de 120</t>
    </r>
    <r>
      <rPr>
        <b/>
        <sz val="11"/>
        <color theme="1"/>
        <rFont val="Calibri Light"/>
        <family val="2"/>
      </rPr>
      <t xml:space="preserve"> (cento e vinte) dias</t>
    </r>
    <r>
      <rPr>
        <sz val="11"/>
        <color theme="1"/>
        <rFont val="Calibri Light"/>
        <family val="2"/>
      </rPr>
      <t>, contados a partir do dia subsequente ao da efetiva apresentação;</t>
    </r>
  </si>
  <si>
    <t>• tem condições para realizar os serviços objeto da presente proposta;</t>
  </si>
  <si>
    <t>• recebeu todos os elementos e informações para cumprimento das obrigações objeto da presente proposta;</t>
  </si>
  <si>
    <t>• que nesta data, não existem fatos impeditivos à participação desta empresa no presente processo, estando ciente integralmente dos requisitos de Habilitação;</t>
  </si>
  <si>
    <t>• nos preços contidos na proposta estão inclusos todos os custos diretos e indiretos, tributos incidentes, inclusive diferenças de alíquotas de ICMS, taxa de administração, serviços, instalações, encargos sociais e trabalhistas, seguros, lucro e outros de qualquer natureza.</t>
  </si>
  <si>
    <t>* para fins do disposto no art. 7º, inciso XXXIII, da Constituição Federal de 1988, esta empresa não emprega menor de 18 (dezoito) anos em trabalho noturno, perigoso ou insalubre, bem como menor de 16 (dezesseis) anos, salvo na condição de aprendiz, a partir de 14 (quatorze) anos;</t>
  </si>
  <si>
    <t>• a presente proposta foi elaborada de maneira independente por esta empresa, e que o conteúdo desta proposta não foi, no todo ou em parte, direta ou indiretamente, informado, discutido com ou recebido de qualquer outro participante potencial ou por qualquer meio ou por qualquer pessoa;</t>
  </si>
  <si>
    <t>• Que dispomos de estrutura administrativa e operacional  em Brasília, compatível para execução dos serviços.</t>
  </si>
  <si>
    <t>• Que o nosso regime tributário é como base no lucro REAL.</t>
  </si>
  <si>
    <t>• Somos conhecedores da legislação de regência desta licitação e declaramos que aceitamos as condições estabelecidas no Instrumento Convocatório e seus anexos, não havendo dúvidas acerca do seu conteúdo;
• Renunciamos a qualquer direito de indenização ou reembolso de quaisquer despesas caso a presente proposta não seja aceita. 
• Temos ciência de que a contratação decorrente deste certame dar-se-á mediante publicação de extrato de contrato e emissão de nota de empenho;
• Declaramos que nos preços ofertados estão incluídos todos os benefícios e os custos direitos e indiretos que forem exigidos para a prestação do serviço licitado, assim entendidas não só as despesas diretas com a aquisição de materiais e pagamento de mão-de-obra, como também as despesas indiretas, dentre elas: transporte, know-how, royalties, despesas financeiras, serviços de terceiros, equipamento, contribuições previdenciárias, encargos sociais e trabalhistas, impostos, taxas e emolumentos incidentes sobre a prestação do serviço e demais despesas, quaisquer que sejam as suas naturezas;
• Não possuímos em nosso quadro funcional empregados que sejam cônjuges, companheiros ou parentes em linha reta, colateral ou por afinidade até o terceiro grau, inclusive ocupantes de cargos em direção e de assessoramento, tampouco de servidores efetivos ou Parlamentares.</t>
  </si>
  <si>
    <t>• Declaramos que no preço proposto estão incluídos todos os custos relacionados com fretes, salários, encargos trabalhistas, previdenciários e sociais, tributos e contribuições, e todos os demais impostos, taxas e outras despesas decorrentes de exigência legal ou das condições de gestão do contrato a ser assinado, além dos materiais consumíveis e a depreciação dos equipamentos e bens duráveis.
• Declaramos conhecer e concordar plenamente o edital e seus anexos.
• Propomos executar o serviço, objeto desta licitação, a CONTRATANTE, pelos preços indicados nesta proposta de preço, obedecendo às estipulações do correspondente PREGÃO e assegurando que observaremos,  integralmente, as normas e Leis existentes aplicadas ao objeto desta licitação.
• Declaramos, sob as penas da lei, que até a presente data inexiste(m) fato(s) impeditivo(s) para a sua habilitação, estando ciente da obrigatoriedade de declarar ocorrências posteriores, independentemente de solicitação formal.
• Declaramos que em nossos preços e naqueles que por ventura vierem a serem ofertados através de lances verbais estão  incluídos todos os custos diretos e indiretos para perfeita execução dos serviços, inclusive das despesas relativas a seguros em geral, ferramentas, encargos da Legislação Social Trabalhista, Previdenciária, da infortunística do trabalho e responsabilidade civil por qualquer dano causado a terceiros ou dispêndios resultantes de impostos, taxas, regulamentos e posturas municipais, estaduais e federais, enfim, tudo o que for necessário para a execução total e completa dos serviços, bem como nosso lucro, conforme especificações constantes do Edital, sem que nos caiba, em qualquer caso, direito regressivo em relação a CONTRATANTE.
• Declaramos conhecer e concordar plenamente com o edital e seus anexos.
• Esta proponente declara, sob as penas da lei, que:
                Cumpre plenamente os requisitos de habilitação, conforme Lei 10.520 de 17 de julho de 2002;
                Não se encontra declarada inidônea para licitar ou contratar com órgãos da Administração Pública Federal,
Estadual, Municipal e do Distrito Federal; e não possui em seu quadro permanente menores de 16 anos.
• Declaramos que concordamos com todos os itens, condições e especificações constantes do Edital e de seus anexos;</t>
  </si>
  <si>
    <t>• Declaro  de que nos responsabilizamos pela prestação dos serviços no prazo estabelecido no Termo de Referência;                                                                                                                                                                                            • Declaro de que nos preços cotados estão incluídos todos os custos necessários à prestação dos serviços objeto deste pregão,inclusive, todos os impostos (IOF e outros), tributos, encargos trabalhistas, previdenciários, comerciais, fiscais e quaisquer outras despesas queincidam ou venham a sobre ele incidir, nada mais sendo lícito pleitear a esse tí tulo;</t>
  </si>
  <si>
    <t>(assinatura)</t>
  </si>
  <si>
    <t>REPRESENTANTE LEGAL</t>
  </si>
  <si>
    <t>O valor para execução dos serviços para um periodo de 12 (doze) meses é de R$</t>
  </si>
  <si>
    <t xml:space="preserve">Que esta empresa cumpre rigorosamente as determinações estabelecidas em Lei e na CCT vigente e que o sindicato que rege a categoria envolvida na prestação dos serviços ; </t>
  </si>
  <si>
    <t>Par de Sapato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</si>
</sst>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44" formatCode="_-&quot;R$&quot;\ * #,##0.00_-;\-&quot;R$&quot;\ * #,##0.00_-;_-&quot;R$&quot;\ * &quot;-&quot;??_-;_-@_-"/>
    <numFmt numFmtId="43" formatCode="_-* #,##0.00_-;\-* #,##0.00_-;_-* &quot;-&quot;??_-;_-@_-"/>
    <numFmt numFmtId="165" formatCode="0.0000%"/>
    <numFmt numFmtId="166" formatCode="0.000%"/>
    <numFmt numFmtId="167" formatCode="&quot;R$&quot;\ #,##0.00"/>
    <numFmt numFmtId="168" formatCode="_(* #,##0.00_);_(* \(#,##0.00\);_(* &quot;-&quot;??_);_(@_)"/>
  </numFmts>
  <fonts count="26"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name val="Arial"/>
      <family val="2"/>
    </font>
    <font>
      <sz val="11"/>
      <name val="Calibri"/>
      <family val="2"/>
    </font>
    <font>
      <sz val="10"/>
      <color indexed="10"/>
      <name val="Arial"/>
      <family val="2"/>
    </font>
    <font>
      <sz val="11"/>
      <name val="Arial"/>
      <family val="2"/>
    </font>
    <font>
      <b/>
      <sz val="10"/>
      <color theme="0"/>
      <name val="Arial"/>
      <family val="2"/>
    </font>
    <font>
      <b/>
      <sz val="12"/>
      <name val="Arial"/>
      <family val="2"/>
    </font>
    <font>
      <sz val="12"/>
      <name val="Arial"/>
      <family val="2"/>
    </font>
    <font>
      <b/>
      <sz val="12"/>
      <color theme="0"/>
      <name val="Arial"/>
      <family val="2"/>
    </font>
    <font>
      <b/>
      <sz val="12"/>
      <color theme="1"/>
      <name val="Arial"/>
      <family val="2"/>
    </font>
    <font>
      <sz val="12"/>
      <color rgb="FF000000"/>
      <name val="Calibri"/>
      <family val="2"/>
    </font>
    <font>
      <b/>
      <sz val="12"/>
      <color theme="1"/>
      <name val="Calibri"/>
      <family val="2"/>
      <scheme val="minor"/>
    </font>
    <font>
      <b/>
      <sz val="14"/>
      <color theme="1"/>
      <name val="Calibri"/>
      <family val="2"/>
      <scheme val="minor"/>
    </font>
    <font>
      <sz val="11"/>
      <color theme="1"/>
      <name val="Calibri"/>
      <family val="2"/>
    </font>
    <font>
      <sz val="12"/>
      <color theme="1"/>
      <name val="Calibri"/>
      <family val="2"/>
    </font>
    <font>
      <b/>
      <sz val="14"/>
      <color theme="1"/>
      <name val="Calibri"/>
      <family val="2"/>
    </font>
    <font>
      <b/>
      <sz val="11"/>
      <name val="Arial"/>
      <family val="2"/>
    </font>
    <font>
      <sz val="12"/>
      <color rgb="FF000000"/>
      <name val="Cambria"/>
      <family val="1"/>
    </font>
    <font>
      <b/>
      <sz val="12"/>
      <color rgb="FF000000"/>
      <name val="Cambria"/>
      <family val="1"/>
    </font>
    <font>
      <b/>
      <sz val="12"/>
      <color theme="1"/>
      <name val="Calibri"/>
      <family val="2"/>
    </font>
    <font>
      <u/>
      <sz val="10"/>
      <color theme="10"/>
      <name val="Arial"/>
      <family val="2"/>
    </font>
    <font>
      <b/>
      <sz val="11"/>
      <color theme="1"/>
      <name val="Calibri Light"/>
      <family val="2"/>
    </font>
    <font>
      <sz val="11"/>
      <color theme="1"/>
      <name val="Calibri Light"/>
      <family val="2"/>
    </font>
  </fonts>
  <fills count="8">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indexed="31"/>
      </patternFill>
    </fill>
    <fill>
      <patternFill patternType="solid">
        <fgColor theme="4" tint="0.39997558519241921"/>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244">
    <xf numFmtId="0" fontId="0" fillId="0" borderId="0" xfId="0"/>
    <xf numFmtId="0" fontId="4" fillId="0" borderId="2" xfId="0" applyFont="1" applyBorder="1" applyAlignment="1">
      <alignment horizontal="center"/>
    </xf>
    <xf numFmtId="0" fontId="4" fillId="0" borderId="2" xfId="0" applyFont="1" applyBorder="1" applyAlignment="1">
      <alignment horizontal="left"/>
    </xf>
    <xf numFmtId="14" fontId="4" fillId="0" borderId="2" xfId="0" applyNumberFormat="1" applyFont="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2" xfId="0" applyFont="1" applyBorder="1" applyAlignment="1">
      <alignment horizontal="center"/>
    </xf>
    <xf numFmtId="0" fontId="0" fillId="0" borderId="2" xfId="0" applyBorder="1" applyAlignment="1">
      <alignment horizontal="center"/>
    </xf>
    <xf numFmtId="4" fontId="5" fillId="0" borderId="2" xfId="0" applyNumberFormat="1" applyFont="1" applyBorder="1"/>
    <xf numFmtId="0" fontId="0" fillId="0" borderId="0" xfId="0" applyAlignment="1">
      <alignment horizontal="center"/>
    </xf>
    <xf numFmtId="0" fontId="3" fillId="0" borderId="2" xfId="0" applyFont="1" applyBorder="1" applyAlignment="1">
      <alignment horizontal="center"/>
    </xf>
    <xf numFmtId="0" fontId="3" fillId="0" borderId="2" xfId="0" applyFont="1" applyBorder="1" applyAlignment="1">
      <alignment horizontal="center"/>
    </xf>
    <xf numFmtId="10" fontId="0" fillId="0" borderId="2" xfId="0" applyNumberFormat="1" applyBorder="1"/>
    <xf numFmtId="4" fontId="0" fillId="0" borderId="2" xfId="0" applyNumberFormat="1" applyBorder="1"/>
    <xf numFmtId="10" fontId="1" fillId="0" borderId="2" xfId="2" applyNumberFormat="1" applyBorder="1" applyAlignment="1">
      <alignment horizontal="right"/>
    </xf>
    <xf numFmtId="2" fontId="0" fillId="0" borderId="2" xfId="0" applyNumberFormat="1" applyBorder="1"/>
    <xf numFmtId="10" fontId="1" fillId="0" borderId="2" xfId="2" applyNumberFormat="1" applyFill="1" applyBorder="1" applyAlignment="1">
      <alignment horizontal="right"/>
    </xf>
    <xf numFmtId="16" fontId="0" fillId="0" borderId="0" xfId="0" applyNumberFormat="1"/>
    <xf numFmtId="4" fontId="3" fillId="0" borderId="2" xfId="0" applyNumberFormat="1" applyFont="1" applyBorder="1"/>
    <xf numFmtId="4" fontId="0" fillId="0" borderId="0" xfId="0" applyNumberFormat="1"/>
    <xf numFmtId="0" fontId="3" fillId="0" borderId="0" xfId="0" applyFont="1" applyAlignment="1">
      <alignment horizontal="center"/>
    </xf>
    <xf numFmtId="2" fontId="3" fillId="0" borderId="0" xfId="0" applyNumberFormat="1" applyFont="1"/>
    <xf numFmtId="10" fontId="0" fillId="0" borderId="2" xfId="0" applyNumberFormat="1" applyBorder="1" applyAlignment="1">
      <alignment horizontal="center"/>
    </xf>
    <xf numFmtId="10" fontId="0" fillId="2" borderId="2" xfId="0" applyNumberFormat="1" applyFill="1" applyBorder="1" applyAlignment="1">
      <alignment horizontal="center"/>
    </xf>
    <xf numFmtId="10" fontId="3" fillId="0" borderId="2" xfId="0" applyNumberFormat="1" applyFont="1" applyBorder="1" applyAlignment="1">
      <alignment horizontal="center"/>
    </xf>
    <xf numFmtId="2" fontId="3" fillId="0" borderId="2" xfId="0" applyNumberFormat="1" applyFont="1" applyBorder="1"/>
    <xf numFmtId="0" fontId="3" fillId="3" borderId="3" xfId="0" applyFont="1" applyFill="1" applyBorder="1" applyAlignment="1">
      <alignment horizontal="center"/>
    </xf>
    <xf numFmtId="0" fontId="3" fillId="3" borderId="0" xfId="0" applyFont="1" applyFill="1" applyAlignment="1">
      <alignment horizontal="center"/>
    </xf>
    <xf numFmtId="10" fontId="0" fillId="0" borderId="2" xfId="0" applyNumberFormat="1" applyBorder="1" applyAlignment="1">
      <alignment horizontal="right"/>
    </xf>
    <xf numFmtId="10" fontId="3" fillId="0" borderId="2" xfId="0" applyNumberFormat="1" applyFont="1" applyBorder="1" applyAlignment="1">
      <alignment horizontal="right"/>
    </xf>
    <xf numFmtId="0" fontId="3" fillId="3" borderId="2" xfId="0" applyFont="1" applyFill="1" applyBorder="1" applyAlignment="1">
      <alignment horizontal="center"/>
    </xf>
    <xf numFmtId="0" fontId="3" fillId="3" borderId="4" xfId="0" applyFont="1" applyFill="1" applyBorder="1" applyAlignment="1">
      <alignment horizontal="center"/>
    </xf>
    <xf numFmtId="43" fontId="0" fillId="0" borderId="0" xfId="0" applyNumberFormat="1"/>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xf numFmtId="2" fontId="0" fillId="0" borderId="2" xfId="0" applyNumberFormat="1" applyBorder="1" applyAlignment="1">
      <alignment horizontal="right"/>
    </xf>
    <xf numFmtId="0" fontId="0" fillId="0" borderId="0" xfId="0" applyAlignment="1">
      <alignment horizontal="center"/>
    </xf>
    <xf numFmtId="0" fontId="0" fillId="0" borderId="4"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3" fillId="0" borderId="4"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0" borderId="0" xfId="0" applyFont="1"/>
    <xf numFmtId="165" fontId="0" fillId="0" borderId="2" xfId="0" applyNumberFormat="1" applyBorder="1" applyAlignment="1">
      <alignment horizontal="center"/>
    </xf>
    <xf numFmtId="166" fontId="0" fillId="0" borderId="2" xfId="0" applyNumberFormat="1" applyBorder="1" applyAlignment="1">
      <alignment horizontal="center"/>
    </xf>
    <xf numFmtId="0" fontId="3" fillId="0" borderId="2" xfId="0" applyFont="1"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center" vertical="center" wrapText="1"/>
    </xf>
    <xf numFmtId="10" fontId="4" fillId="0" borderId="2" xfId="0" applyNumberFormat="1" applyFont="1" applyBorder="1" applyAlignment="1">
      <alignment horizontal="center"/>
    </xf>
    <xf numFmtId="0" fontId="3" fillId="0" borderId="2" xfId="0" applyFont="1" applyBorder="1" applyAlignment="1">
      <alignment horizontal="left"/>
    </xf>
    <xf numFmtId="0" fontId="3" fillId="3" borderId="21" xfId="0" applyFont="1" applyFill="1" applyBorder="1" applyAlignment="1">
      <alignment horizontal="center"/>
    </xf>
    <xf numFmtId="0" fontId="3" fillId="3" borderId="11" xfId="0" applyFont="1" applyFill="1" applyBorder="1" applyAlignment="1">
      <alignment horizontal="center"/>
    </xf>
    <xf numFmtId="0" fontId="3" fillId="3" borderId="22"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2" fontId="4" fillId="0" borderId="2" xfId="0" applyNumberFormat="1" applyFont="1" applyBorder="1"/>
    <xf numFmtId="10" fontId="1" fillId="0" borderId="2" xfId="2" applyNumberFormat="1" applyBorder="1" applyAlignment="1">
      <alignment horizontal="center"/>
    </xf>
    <xf numFmtId="2" fontId="0" fillId="0" borderId="2" xfId="0" applyNumberFormat="1" applyBorder="1" applyAlignment="1">
      <alignment horizontal="center"/>
    </xf>
    <xf numFmtId="10" fontId="1" fillId="0" borderId="2" xfId="2" applyNumberFormat="1" applyBorder="1" applyAlignment="1"/>
    <xf numFmtId="0" fontId="4" fillId="0" borderId="0" xfId="0" applyFont="1" applyAlignment="1">
      <alignment horizontal="left"/>
    </xf>
    <xf numFmtId="44" fontId="3" fillId="0" borderId="0" xfId="1" applyFont="1"/>
    <xf numFmtId="4" fontId="4" fillId="0" borderId="2" xfId="0" applyNumberFormat="1" applyFont="1" applyBorder="1"/>
    <xf numFmtId="2" fontId="0" fillId="0" borderId="0" xfId="0" applyNumberFormat="1"/>
    <xf numFmtId="0" fontId="4" fillId="0" borderId="0" xfId="0" applyFont="1" applyAlignment="1">
      <alignment horizontal="center"/>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3" fillId="0" borderId="23" xfId="0" applyFont="1" applyBorder="1" applyAlignment="1">
      <alignment horizontal="center" wrapText="1"/>
    </xf>
    <xf numFmtId="0" fontId="3"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8" xfId="0" applyFont="1" applyBorder="1" applyAlignment="1">
      <alignment horizontal="left"/>
    </xf>
    <xf numFmtId="0" fontId="4" fillId="0" borderId="10" xfId="0" applyFont="1" applyBorder="1" applyAlignment="1">
      <alignment horizontal="left"/>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xf numFmtId="0" fontId="4" fillId="0" borderId="29" xfId="0" applyFont="1" applyBorder="1"/>
    <xf numFmtId="2" fontId="4" fillId="0" borderId="30" xfId="0" applyNumberFormat="1" applyFont="1" applyBorder="1"/>
    <xf numFmtId="0" fontId="4" fillId="0" borderId="4" xfId="0" applyFont="1" applyBorder="1" applyAlignment="1">
      <alignment horizontal="center"/>
    </xf>
    <xf numFmtId="0" fontId="4" fillId="0" borderId="26" xfId="0" applyFont="1" applyBorder="1" applyAlignment="1">
      <alignment horizontal="left"/>
    </xf>
    <xf numFmtId="0" fontId="4" fillId="0" borderId="27" xfId="0" applyFont="1" applyBorder="1" applyAlignment="1">
      <alignment horizontal="left"/>
    </xf>
    <xf numFmtId="0" fontId="4" fillId="0" borderId="31" xfId="0" applyFont="1" applyBorder="1" applyAlignment="1">
      <alignment horizontal="center"/>
    </xf>
    <xf numFmtId="0" fontId="4" fillId="0" borderId="32" xfId="0" applyFont="1" applyBorder="1" applyAlignment="1">
      <alignment horizontal="center"/>
    </xf>
    <xf numFmtId="0" fontId="4" fillId="0" borderId="11" xfId="0" applyFont="1" applyBorder="1"/>
    <xf numFmtId="0" fontId="4" fillId="0" borderId="33" xfId="0" applyFont="1" applyBorder="1"/>
    <xf numFmtId="2" fontId="4" fillId="0" borderId="34" xfId="0" applyNumberFormat="1" applyFont="1" applyBorder="1"/>
    <xf numFmtId="0" fontId="3" fillId="0" borderId="31" xfId="0" applyFont="1" applyBorder="1" applyAlignment="1">
      <alignment horizontal="center"/>
    </xf>
    <xf numFmtId="0" fontId="3" fillId="0" borderId="11" xfId="0" applyFont="1" applyBorder="1"/>
    <xf numFmtId="0" fontId="3" fillId="0" borderId="33" xfId="0" applyFont="1" applyBorder="1"/>
    <xf numFmtId="0" fontId="3" fillId="0" borderId="13" xfId="0" applyFont="1" applyBorder="1" applyAlignment="1">
      <alignment horizontal="center"/>
    </xf>
    <xf numFmtId="0" fontId="3" fillId="0" borderId="17"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4" fillId="0" borderId="35" xfId="0" applyFont="1" applyBorder="1"/>
    <xf numFmtId="0" fontId="4" fillId="0" borderId="36" xfId="0" applyFont="1" applyBorder="1"/>
    <xf numFmtId="2" fontId="4" fillId="0" borderId="18" xfId="0" applyNumberFormat="1" applyFont="1" applyBorder="1"/>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2" fontId="3" fillId="0" borderId="40" xfId="0" applyNumberFormat="1" applyFont="1" applyBorder="1"/>
    <xf numFmtId="0" fontId="4" fillId="0" borderId="41" xfId="0" applyFont="1" applyBorder="1" applyAlignment="1">
      <alignment horizontal="center"/>
    </xf>
    <xf numFmtId="0" fontId="3" fillId="0" borderId="42"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4" fillId="0" borderId="26" xfId="0" applyFont="1" applyBorder="1" applyAlignment="1">
      <alignment horizontal="center"/>
    </xf>
    <xf numFmtId="0" fontId="4" fillId="0" borderId="16" xfId="0" applyFont="1" applyBorder="1" applyAlignment="1">
      <alignment horizontal="left"/>
    </xf>
    <xf numFmtId="0" fontId="4" fillId="0" borderId="28" xfId="0" applyFont="1" applyBorder="1" applyAlignment="1">
      <alignment horizontal="left"/>
    </xf>
    <xf numFmtId="0" fontId="4" fillId="0" borderId="43" xfId="0" applyFont="1" applyBorder="1" applyAlignment="1">
      <alignment horizontal="left"/>
    </xf>
    <xf numFmtId="2" fontId="4" fillId="0" borderId="27" xfId="0" applyNumberFormat="1" applyFont="1" applyBorder="1"/>
    <xf numFmtId="0" fontId="4" fillId="0" borderId="31"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2" fontId="4" fillId="0" borderId="32" xfId="0" applyNumberFormat="1" applyFont="1" applyBorder="1"/>
    <xf numFmtId="0" fontId="4" fillId="0" borderId="17" xfId="0" applyFont="1" applyBorder="1" applyAlignment="1">
      <alignment horizontal="left"/>
    </xf>
    <xf numFmtId="0" fontId="4" fillId="0" borderId="35" xfId="0" applyFont="1" applyBorder="1" applyAlignment="1">
      <alignment horizontal="left"/>
    </xf>
    <xf numFmtId="0" fontId="4" fillId="0" borderId="44"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45" xfId="0" applyFont="1" applyBorder="1" applyAlignment="1">
      <alignment horizontal="center"/>
    </xf>
    <xf numFmtId="4" fontId="3" fillId="0" borderId="0" xfId="0" applyNumberFormat="1" applyFont="1"/>
    <xf numFmtId="4" fontId="5" fillId="0" borderId="2" xfId="0" applyNumberFormat="1" applyFont="1" applyBorder="1" applyAlignment="1"/>
    <xf numFmtId="0" fontId="8" fillId="4" borderId="0" xfId="0" applyFont="1" applyFill="1" applyAlignment="1">
      <alignment horizontal="center"/>
    </xf>
    <xf numFmtId="0" fontId="2" fillId="4" borderId="1"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 xfId="0" applyFont="1" applyFill="1" applyBorder="1" applyAlignment="1">
      <alignment horizontal="center"/>
    </xf>
    <xf numFmtId="0" fontId="3" fillId="6" borderId="2" xfId="0" applyFont="1" applyFill="1" applyBorder="1" applyAlignment="1">
      <alignment horizontal="center"/>
    </xf>
    <xf numFmtId="0" fontId="3" fillId="5" borderId="4"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4" fontId="5" fillId="0" borderId="0" xfId="0" applyNumberFormat="1" applyFont="1"/>
    <xf numFmtId="167" fontId="5" fillId="0" borderId="2" xfId="0" applyNumberFormat="1" applyFont="1" applyBorder="1"/>
    <xf numFmtId="0" fontId="8" fillId="4" borderId="0" xfId="0" applyFont="1" applyFill="1" applyAlignment="1">
      <alignment horizontal="center" vertical="center"/>
    </xf>
    <xf numFmtId="0" fontId="10" fillId="0" borderId="2" xfId="0" applyFont="1" applyBorder="1" applyAlignment="1">
      <alignment vertical="center"/>
    </xf>
    <xf numFmtId="8" fontId="10" fillId="0" borderId="2" xfId="0" applyNumberFormat="1" applyFont="1" applyBorder="1" applyAlignment="1">
      <alignment vertical="center"/>
    </xf>
    <xf numFmtId="8" fontId="10" fillId="0" borderId="32" xfId="0" applyNumberFormat="1" applyFont="1" applyBorder="1" applyAlignment="1">
      <alignment vertical="center"/>
    </xf>
    <xf numFmtId="8" fontId="9" fillId="0" borderId="15" xfId="0" applyNumberFormat="1" applyFont="1" applyBorder="1" applyAlignment="1">
      <alignment vertical="center"/>
    </xf>
    <xf numFmtId="0" fontId="10" fillId="0" borderId="24" xfId="0" applyFont="1" applyBorder="1" applyAlignment="1">
      <alignment horizontal="center" vertical="center"/>
    </xf>
    <xf numFmtId="0" fontId="10"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31" xfId="0" applyFont="1" applyBorder="1" applyAlignment="1">
      <alignment horizontal="center" vertical="center" wrapText="1"/>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11"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32" xfId="0" applyFont="1" applyFill="1" applyBorder="1" applyAlignment="1">
      <alignment horizontal="center" vertical="center"/>
    </xf>
    <xf numFmtId="0" fontId="0" fillId="0" borderId="2" xfId="0" applyBorder="1" applyAlignment="1">
      <alignment horizontal="left" vertical="center" wrapText="1"/>
    </xf>
    <xf numFmtId="0" fontId="12" fillId="0" borderId="2" xfId="0" applyFont="1" applyBorder="1" applyAlignment="1">
      <alignment horizontal="right" vertical="center"/>
    </xf>
    <xf numFmtId="4" fontId="10" fillId="0" borderId="2" xfId="0" applyNumberFormat="1" applyFont="1" applyBorder="1" applyAlignment="1">
      <alignment horizontal="center" vertical="center" wrapText="1"/>
    </xf>
    <xf numFmtId="0" fontId="11" fillId="4" borderId="8" xfId="0" applyFont="1" applyFill="1" applyBorder="1" applyAlignment="1">
      <alignment horizontal="center" vertical="center" wrapText="1" shrinkToFit="1"/>
    </xf>
    <xf numFmtId="0" fontId="11" fillId="4" borderId="9" xfId="0" applyFont="1" applyFill="1" applyBorder="1" applyAlignment="1">
      <alignment horizontal="center" vertical="center" wrapText="1" shrinkToFit="1"/>
    </xf>
    <xf numFmtId="0" fontId="11" fillId="4" borderId="10" xfId="0" applyFont="1" applyFill="1" applyBorder="1" applyAlignment="1">
      <alignment horizontal="center" vertical="center" wrapText="1" shrinkToFit="1"/>
    </xf>
    <xf numFmtId="0" fontId="13" fillId="0" borderId="31" xfId="0" applyFont="1" applyBorder="1" applyAlignment="1">
      <alignment horizontal="center" vertical="center" wrapText="1"/>
    </xf>
    <xf numFmtId="0" fontId="13" fillId="0" borderId="31" xfId="0" applyFont="1" applyBorder="1" applyAlignment="1">
      <alignment horizontal="center" vertical="center"/>
    </xf>
    <xf numFmtId="0" fontId="12" fillId="0" borderId="31" xfId="0" applyFont="1" applyBorder="1" applyAlignment="1">
      <alignment horizontal="right" vertical="center"/>
    </xf>
    <xf numFmtId="0" fontId="12" fillId="0" borderId="13" xfId="0" applyFont="1" applyBorder="1" applyAlignment="1">
      <alignment horizontal="right" vertical="center"/>
    </xf>
    <xf numFmtId="0" fontId="10" fillId="0" borderId="14" xfId="0" applyFont="1" applyBorder="1" applyAlignment="1">
      <alignment horizontal="right" vertical="center"/>
    </xf>
    <xf numFmtId="4" fontId="10" fillId="0" borderId="32" xfId="0" applyNumberFormat="1" applyFont="1" applyBorder="1" applyAlignment="1">
      <alignment vertical="center"/>
    </xf>
    <xf numFmtId="44" fontId="9" fillId="0" borderId="32" xfId="1" applyFont="1" applyBorder="1" applyAlignment="1">
      <alignment vertical="center"/>
    </xf>
    <xf numFmtId="44" fontId="9" fillId="0" borderId="15" xfId="1" applyFont="1" applyBorder="1" applyAlignment="1">
      <alignment vertical="center"/>
    </xf>
    <xf numFmtId="0" fontId="13" fillId="0" borderId="26" xfId="0" applyFont="1" applyBorder="1" applyAlignment="1">
      <alignment horizontal="center" vertical="center" wrapText="1"/>
    </xf>
    <xf numFmtId="4" fontId="10" fillId="0" borderId="24" xfId="0" applyNumberFormat="1" applyFont="1" applyBorder="1" applyAlignment="1">
      <alignment horizontal="center" vertical="center" wrapText="1"/>
    </xf>
    <xf numFmtId="4" fontId="10" fillId="0" borderId="27" xfId="0" applyNumberFormat="1" applyFont="1" applyBorder="1" applyAlignment="1">
      <alignment vertical="center"/>
    </xf>
    <xf numFmtId="0" fontId="11" fillId="4" borderId="13" xfId="0" applyFont="1" applyFill="1" applyBorder="1" applyAlignment="1">
      <alignment horizontal="center" vertical="center" wrapText="1" shrinkToFit="1"/>
    </xf>
    <xf numFmtId="0" fontId="11" fillId="4" borderId="14" xfId="0" applyFont="1" applyFill="1" applyBorder="1" applyAlignment="1">
      <alignment horizontal="center" vertical="center" wrapText="1" shrinkToFit="1"/>
    </xf>
    <xf numFmtId="0" fontId="11" fillId="4" borderId="15" xfId="0" applyFont="1" applyFill="1" applyBorder="1" applyAlignment="1">
      <alignment horizontal="center" vertical="center" wrapText="1" shrinkToFit="1"/>
    </xf>
    <xf numFmtId="0" fontId="0" fillId="0" borderId="4"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4" fillId="0" borderId="2" xfId="0" applyFont="1" applyBorder="1" applyAlignment="1">
      <alignment horizontal="center" vertical="center"/>
    </xf>
    <xf numFmtId="4" fontId="10" fillId="0" borderId="32" xfId="0" applyNumberFormat="1" applyFont="1" applyBorder="1" applyAlignment="1">
      <alignment horizontal="right" vertical="center"/>
    </xf>
    <xf numFmtId="10" fontId="0" fillId="0" borderId="2" xfId="0" applyNumberFormat="1" applyBorder="1" applyAlignment="1">
      <alignment horizontal="center" vertical="center"/>
    </xf>
    <xf numFmtId="2" fontId="0" fillId="0" borderId="2" xfId="0" applyNumberFormat="1" applyBorder="1" applyAlignment="1">
      <alignment vertical="center"/>
    </xf>
    <xf numFmtId="0" fontId="0" fillId="0" borderId="0" xfId="0" applyAlignment="1">
      <alignment vertical="center"/>
    </xf>
    <xf numFmtId="10" fontId="4" fillId="0" borderId="2" xfId="0" applyNumberFormat="1" applyFont="1" applyBorder="1" applyAlignment="1">
      <alignment horizontal="center" vertical="center"/>
    </xf>
    <xf numFmtId="0" fontId="14" fillId="7" borderId="0" xfId="0" applyFont="1" applyFill="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xf>
    <xf numFmtId="0" fontId="16" fillId="0" borderId="0" xfId="0" applyFont="1" applyAlignment="1">
      <alignment vertical="center" wrapText="1"/>
    </xf>
    <xf numFmtId="0" fontId="17" fillId="0" borderId="0" xfId="0" applyFont="1" applyAlignment="1">
      <alignment horizontal="right" vertical="center" wrapText="1"/>
    </xf>
    <xf numFmtId="14" fontId="4" fillId="0" borderId="0" xfId="0" applyNumberFormat="1" applyFont="1" applyAlignment="1">
      <alignment horizontal="left" vertical="center"/>
    </xf>
    <xf numFmtId="0" fontId="18" fillId="0" borderId="5" xfId="0" applyFont="1" applyBorder="1" applyAlignment="1">
      <alignment horizontal="left" vertical="center" wrapText="1"/>
    </xf>
    <xf numFmtId="0" fontId="19" fillId="0" borderId="6" xfId="0" applyFont="1" applyBorder="1" applyAlignment="1">
      <alignment vertical="center"/>
    </xf>
    <xf numFmtId="0" fontId="19" fillId="0" borderId="7" xfId="0" applyFont="1" applyBorder="1" applyAlignment="1">
      <alignment vertical="center"/>
    </xf>
    <xf numFmtId="0" fontId="18" fillId="0" borderId="0" xfId="0" applyFont="1" applyAlignment="1">
      <alignment horizontal="left" vertical="center" wrapText="1"/>
    </xf>
    <xf numFmtId="0" fontId="19" fillId="0" borderId="0" xfId="0" applyFont="1" applyAlignment="1">
      <alignment vertical="center"/>
    </xf>
    <xf numFmtId="0" fontId="18" fillId="0" borderId="47" xfId="0" applyFont="1" applyBorder="1" applyAlignment="1">
      <alignment horizontal="center" vertical="center" wrapText="1"/>
    </xf>
    <xf numFmtId="0" fontId="7" fillId="0" borderId="47" xfId="0" applyFont="1" applyBorder="1" applyAlignment="1">
      <alignment vertical="center"/>
    </xf>
    <xf numFmtId="0" fontId="20" fillId="0" borderId="48" xfId="0" applyFont="1" applyBorder="1" applyAlignment="1">
      <alignment horizontal="justify" vertical="justify" wrapText="1"/>
    </xf>
    <xf numFmtId="0" fontId="7" fillId="0" borderId="49" xfId="0" applyFont="1" applyBorder="1" applyAlignment="1">
      <alignment horizontal="justify" vertical="justify"/>
    </xf>
    <xf numFmtId="0" fontId="7" fillId="0" borderId="50" xfId="0" applyFont="1" applyBorder="1" applyAlignment="1">
      <alignment horizontal="justify" vertical="justify"/>
    </xf>
    <xf numFmtId="0" fontId="16" fillId="0" borderId="47" xfId="0" applyFont="1" applyBorder="1" applyAlignment="1">
      <alignment horizontal="center" vertical="center" wrapText="1"/>
    </xf>
    <xf numFmtId="0" fontId="17" fillId="0" borderId="51" xfId="0" applyFont="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168" fontId="22" fillId="0" borderId="52" xfId="0" applyNumberFormat="1" applyFont="1" applyBorder="1" applyAlignment="1">
      <alignment vertical="center" wrapText="1"/>
    </xf>
    <xf numFmtId="0" fontId="16" fillId="0" borderId="47" xfId="0" applyFont="1" applyBorder="1" applyAlignment="1">
      <alignment horizontal="center" vertical="center" wrapText="1"/>
    </xf>
    <xf numFmtId="0" fontId="17" fillId="0" borderId="48" xfId="0" applyFont="1" applyBorder="1" applyAlignment="1">
      <alignment horizontal="left" vertical="center" wrapText="1"/>
    </xf>
    <xf numFmtId="0" fontId="7" fillId="0" borderId="50" xfId="0" applyFont="1" applyBorder="1" applyAlignment="1">
      <alignment vertical="center"/>
    </xf>
    <xf numFmtId="0" fontId="22" fillId="0" borderId="48" xfId="0" applyFont="1" applyBorder="1" applyAlignment="1">
      <alignment horizontal="left" vertical="center" wrapText="1"/>
    </xf>
    <xf numFmtId="0" fontId="7" fillId="0" borderId="49" xfId="0" applyFont="1" applyBorder="1" applyAlignment="1">
      <alignment vertical="center"/>
    </xf>
    <xf numFmtId="0" fontId="23" fillId="0" borderId="48" xfId="3" applyBorder="1" applyAlignment="1">
      <alignment horizontal="left" vertical="center" wrapText="1"/>
    </xf>
    <xf numFmtId="0" fontId="16" fillId="0" borderId="0" xfId="0" applyFont="1" applyAlignment="1">
      <alignment horizontal="left" vertical="center" wrapText="1"/>
    </xf>
    <xf numFmtId="0" fontId="16" fillId="0" borderId="51" xfId="0" applyFont="1" applyBorder="1" applyAlignment="1">
      <alignment horizontal="justify" vertical="center" wrapText="1"/>
    </xf>
    <xf numFmtId="0" fontId="0" fillId="0" borderId="0" xfId="0" applyAlignment="1">
      <alignment horizontal="justify" vertical="center"/>
    </xf>
    <xf numFmtId="0" fontId="7" fillId="0" borderId="52" xfId="0" applyFont="1" applyBorder="1" applyAlignment="1">
      <alignment horizontal="justify" vertical="center"/>
    </xf>
    <xf numFmtId="0" fontId="16" fillId="0" borderId="53" xfId="0" applyFont="1" applyBorder="1" applyAlignment="1">
      <alignment horizontal="justify" vertical="center" wrapText="1"/>
    </xf>
    <xf numFmtId="0" fontId="16" fillId="0" borderId="0" xfId="0" applyFont="1" applyAlignment="1">
      <alignment vertical="center"/>
    </xf>
    <xf numFmtId="0" fontId="16" fillId="0" borderId="53" xfId="0" applyFont="1" applyBorder="1" applyAlignment="1">
      <alignment horizontal="justify" vertical="justify" wrapText="1"/>
    </xf>
    <xf numFmtId="0" fontId="16" fillId="0" borderId="0" xfId="0" applyFont="1" applyAlignment="1">
      <alignment horizontal="justify" vertical="justify" wrapText="1"/>
    </xf>
    <xf numFmtId="0" fontId="16" fillId="0" borderId="54" xfId="0" applyFont="1" applyBorder="1" applyAlignment="1">
      <alignment horizontal="justify" vertical="justify" wrapText="1"/>
    </xf>
    <xf numFmtId="0" fontId="16" fillId="0" borderId="53" xfId="0" applyFont="1" applyBorder="1" applyAlignment="1">
      <alignment horizontal="left" vertical="justify" wrapText="1"/>
    </xf>
    <xf numFmtId="0" fontId="16" fillId="0" borderId="0" xfId="0" applyFont="1" applyAlignment="1">
      <alignment horizontal="left" vertical="justify" wrapText="1"/>
    </xf>
    <xf numFmtId="0" fontId="16" fillId="0" borderId="54" xfId="0" applyFont="1" applyBorder="1" applyAlignment="1">
      <alignment horizontal="left" vertical="justify" wrapText="1"/>
    </xf>
    <xf numFmtId="0" fontId="16" fillId="0" borderId="53" xfId="0" applyFont="1" applyBorder="1" applyAlignment="1">
      <alignment vertical="center" wrapText="1"/>
    </xf>
    <xf numFmtId="14" fontId="16" fillId="0" borderId="0" xfId="0" applyNumberFormat="1" applyFont="1" applyAlignment="1">
      <alignment horizontal="left" vertical="center" wrapText="1"/>
    </xf>
    <xf numFmtId="0" fontId="16" fillId="0" borderId="54" xfId="0" applyFont="1" applyBorder="1" applyAlignment="1">
      <alignment vertical="center" wrapText="1"/>
    </xf>
    <xf numFmtId="0" fontId="22" fillId="0" borderId="53" xfId="0" applyFont="1" applyBorder="1" applyAlignment="1">
      <alignment horizontal="center" vertical="center" wrapText="1"/>
    </xf>
    <xf numFmtId="0" fontId="0" fillId="0" borderId="54" xfId="0" applyBorder="1" applyAlignment="1">
      <alignment vertical="center"/>
    </xf>
    <xf numFmtId="0" fontId="16" fillId="0" borderId="53" xfId="0" applyFont="1" applyBorder="1" applyAlignment="1">
      <alignment horizontal="center" vertical="center" wrapText="1"/>
    </xf>
    <xf numFmtId="0" fontId="16" fillId="0" borderId="25" xfId="0" applyFont="1" applyBorder="1" applyAlignment="1">
      <alignment horizontal="center" vertical="center" wrapText="1"/>
    </xf>
    <xf numFmtId="0" fontId="0" fillId="0" borderId="1" xfId="0" applyBorder="1" applyAlignment="1">
      <alignment vertical="center"/>
    </xf>
    <xf numFmtId="0" fontId="0" fillId="0" borderId="46" xfId="0" applyBorder="1" applyAlignment="1">
      <alignment vertical="center"/>
    </xf>
    <xf numFmtId="0" fontId="16" fillId="0" borderId="53" xfId="0" applyFont="1" applyBorder="1" applyAlignment="1">
      <alignment horizontal="left" vertical="center" wrapText="1" indent="1"/>
    </xf>
    <xf numFmtId="0" fontId="0" fillId="0" borderId="0" xfId="0" applyAlignment="1">
      <alignment horizontal="left" vertical="center" indent="1"/>
    </xf>
    <xf numFmtId="0" fontId="7" fillId="0" borderId="52" xfId="0" applyFont="1" applyBorder="1" applyAlignment="1">
      <alignment horizontal="left" vertical="center" indent="1"/>
    </xf>
  </cellXfs>
  <cellStyles count="4">
    <cellStyle name="Hiperlink" xfId="3" builtinId="8"/>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065D-43EF-449E-9E84-D590F9A67EBB}">
  <dimension ref="A1:Z1001"/>
  <sheetViews>
    <sheetView tabSelected="1" workbookViewId="0">
      <selection activeCell="J41" sqref="J41"/>
    </sheetView>
  </sheetViews>
  <sheetFormatPr defaultColWidth="14.453125" defaultRowHeight="14.5" x14ac:dyDescent="0.35"/>
  <cols>
    <col min="1" max="1" width="13.54296875" style="191" customWidth="1"/>
    <col min="2" max="2" width="18.54296875" style="191" customWidth="1"/>
    <col min="3" max="3" width="19.1796875" style="191" customWidth="1"/>
    <col min="4" max="4" width="14.453125" style="191"/>
    <col min="5" max="5" width="22.453125" style="191" customWidth="1"/>
    <col min="6" max="6" width="24.7265625" style="191" customWidth="1"/>
    <col min="7" max="10" width="9.1796875" style="191" customWidth="1"/>
    <col min="11" max="11" width="8.7265625" style="191" customWidth="1"/>
    <col min="12" max="23" width="9.1796875" style="191" customWidth="1"/>
    <col min="24" max="26" width="8.7265625" style="191" customWidth="1"/>
    <col min="27" max="16384" width="14.453125" style="191"/>
  </cols>
  <sheetData>
    <row r="1" spans="1:26" ht="18.5" x14ac:dyDescent="0.35">
      <c r="A1" s="194"/>
      <c r="B1" s="195"/>
      <c r="C1" s="195"/>
      <c r="D1" s="195"/>
      <c r="E1" s="195"/>
      <c r="F1" s="195"/>
      <c r="G1" s="196"/>
      <c r="H1" s="196"/>
      <c r="I1" s="196"/>
      <c r="J1" s="196"/>
      <c r="K1" s="196"/>
      <c r="L1" s="196"/>
      <c r="M1" s="196"/>
      <c r="N1" s="196"/>
      <c r="O1" s="196"/>
      <c r="P1" s="196"/>
      <c r="Q1" s="196"/>
      <c r="R1" s="196"/>
      <c r="S1" s="196"/>
      <c r="T1" s="196"/>
      <c r="U1" s="196"/>
      <c r="V1" s="196"/>
      <c r="W1" s="196"/>
      <c r="X1" s="196"/>
      <c r="Y1" s="196"/>
      <c r="Z1" s="196"/>
    </row>
    <row r="2" spans="1:26" ht="15.5" x14ac:dyDescent="0.35">
      <c r="A2" s="197" t="s">
        <v>179</v>
      </c>
      <c r="B2" s="197"/>
      <c r="C2" s="197"/>
      <c r="D2" s="197"/>
      <c r="E2" s="197"/>
      <c r="F2" s="198" t="s">
        <v>180</v>
      </c>
      <c r="G2" s="196"/>
      <c r="H2" s="196"/>
      <c r="I2" s="196"/>
      <c r="J2" s="196"/>
      <c r="K2" s="196"/>
      <c r="L2" s="196"/>
      <c r="M2" s="196"/>
      <c r="N2" s="196"/>
      <c r="O2" s="196"/>
      <c r="P2" s="196"/>
      <c r="Q2" s="196"/>
      <c r="R2" s="196"/>
      <c r="S2" s="196"/>
      <c r="T2" s="196"/>
      <c r="U2" s="196"/>
      <c r="V2" s="196"/>
      <c r="W2" s="196"/>
      <c r="X2" s="196"/>
      <c r="Y2" s="196"/>
      <c r="Z2" s="196"/>
    </row>
    <row r="3" spans="1:26" ht="15" thickBot="1" x14ac:dyDescent="0.4">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6" ht="15" thickBot="1" x14ac:dyDescent="0.4">
      <c r="A4" s="199" t="s">
        <v>181</v>
      </c>
      <c r="B4" s="200"/>
      <c r="C4" s="200"/>
      <c r="D4" s="200"/>
      <c r="E4" s="200"/>
      <c r="F4" s="201"/>
      <c r="G4" s="196"/>
      <c r="H4" s="196"/>
      <c r="I4" s="196"/>
      <c r="J4" s="196"/>
      <c r="K4" s="196"/>
      <c r="L4" s="196"/>
      <c r="M4" s="196"/>
      <c r="N4" s="196"/>
      <c r="O4" s="196"/>
      <c r="P4" s="196"/>
      <c r="Q4" s="196"/>
      <c r="R4" s="196"/>
      <c r="S4" s="196"/>
      <c r="T4" s="196"/>
      <c r="U4" s="196"/>
      <c r="V4" s="196"/>
      <c r="W4" s="196"/>
      <c r="X4" s="196"/>
      <c r="Y4" s="196"/>
      <c r="Z4" s="196"/>
    </row>
    <row r="5" spans="1:26" ht="18.5" x14ac:dyDescent="0.35">
      <c r="A5" s="202"/>
      <c r="B5" s="203"/>
      <c r="C5" s="203"/>
      <c r="D5" s="203"/>
      <c r="E5" s="203"/>
      <c r="F5" s="203"/>
      <c r="G5" s="196"/>
      <c r="H5" s="196"/>
      <c r="I5" s="196"/>
      <c r="J5" s="196"/>
      <c r="K5" s="196"/>
      <c r="L5" s="196"/>
      <c r="M5" s="196"/>
      <c r="N5" s="196"/>
      <c r="O5" s="196"/>
      <c r="P5" s="196"/>
      <c r="Q5" s="196"/>
      <c r="R5" s="196"/>
      <c r="S5" s="196"/>
      <c r="T5" s="196"/>
      <c r="U5" s="196"/>
      <c r="V5" s="196"/>
      <c r="W5" s="196"/>
      <c r="X5" s="196"/>
      <c r="Y5" s="196"/>
      <c r="Z5" s="196"/>
    </row>
    <row r="6" spans="1:26" ht="15" customHeight="1" x14ac:dyDescent="0.35">
      <c r="A6" s="193" t="s">
        <v>182</v>
      </c>
      <c r="B6" s="193"/>
      <c r="C6" s="193"/>
      <c r="D6" s="193"/>
      <c r="E6" s="193"/>
      <c r="F6" s="193"/>
      <c r="G6" s="196"/>
      <c r="H6" s="196"/>
      <c r="I6" s="196"/>
      <c r="J6" s="196"/>
      <c r="K6" s="196"/>
      <c r="L6" s="196"/>
      <c r="M6" s="196"/>
      <c r="N6" s="196"/>
      <c r="O6" s="196"/>
      <c r="P6" s="196"/>
      <c r="Q6" s="196"/>
      <c r="R6" s="196"/>
      <c r="S6" s="196"/>
      <c r="T6" s="196"/>
      <c r="U6" s="196"/>
      <c r="V6" s="196"/>
      <c r="W6" s="196"/>
      <c r="X6" s="196"/>
      <c r="Y6" s="196"/>
      <c r="Z6" s="196"/>
    </row>
    <row r="7" spans="1:26" x14ac:dyDescent="0.3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row>
    <row r="8" spans="1:26" ht="15" customHeight="1" x14ac:dyDescent="0.35">
      <c r="A8" s="193" t="s">
        <v>183</v>
      </c>
      <c r="B8" s="193"/>
      <c r="C8" s="193"/>
      <c r="D8" s="193"/>
      <c r="E8" s="193"/>
      <c r="F8" s="193"/>
      <c r="G8" s="196"/>
      <c r="H8" s="196"/>
      <c r="I8" s="196"/>
      <c r="J8" s="196"/>
      <c r="K8" s="196"/>
      <c r="L8" s="196"/>
      <c r="M8" s="196"/>
      <c r="N8" s="196"/>
      <c r="O8" s="196"/>
      <c r="P8" s="196"/>
      <c r="Q8" s="196"/>
      <c r="R8" s="196"/>
      <c r="S8" s="196"/>
      <c r="T8" s="196"/>
      <c r="U8" s="196"/>
      <c r="V8" s="196"/>
      <c r="W8" s="196"/>
      <c r="X8" s="196"/>
      <c r="Y8" s="196"/>
      <c r="Z8" s="196"/>
    </row>
    <row r="9" spans="1:26" ht="18.5" x14ac:dyDescent="0.35">
      <c r="A9" s="204"/>
      <c r="B9" s="205"/>
      <c r="C9" s="205"/>
      <c r="D9" s="205"/>
      <c r="E9" s="205"/>
      <c r="F9" s="205"/>
      <c r="G9" s="196"/>
      <c r="H9" s="196"/>
      <c r="I9" s="196"/>
      <c r="J9" s="196"/>
      <c r="K9" s="196"/>
      <c r="L9" s="196"/>
      <c r="M9" s="196"/>
      <c r="N9" s="196"/>
      <c r="O9" s="196"/>
      <c r="P9" s="196"/>
      <c r="Q9" s="196"/>
      <c r="R9" s="196"/>
      <c r="S9" s="196"/>
      <c r="T9" s="196"/>
      <c r="U9" s="196"/>
      <c r="V9" s="196"/>
      <c r="W9" s="196"/>
      <c r="X9" s="196"/>
      <c r="Y9" s="196"/>
      <c r="Z9" s="196"/>
    </row>
    <row r="10" spans="1:26" ht="63" customHeight="1" x14ac:dyDescent="0.35">
      <c r="A10" s="206" t="s">
        <v>184</v>
      </c>
      <c r="B10" s="207"/>
      <c r="C10" s="207"/>
      <c r="D10" s="207"/>
      <c r="E10" s="207"/>
      <c r="F10" s="208"/>
      <c r="G10" s="196"/>
      <c r="H10" s="196"/>
      <c r="I10" s="196"/>
      <c r="J10" s="196"/>
      <c r="K10" s="196"/>
      <c r="L10" s="196"/>
      <c r="M10" s="196"/>
      <c r="N10" s="196"/>
      <c r="O10" s="196"/>
      <c r="P10" s="196"/>
      <c r="Q10" s="196"/>
      <c r="R10" s="196"/>
      <c r="S10" s="196"/>
      <c r="T10" s="196"/>
      <c r="U10" s="196"/>
      <c r="V10" s="196"/>
      <c r="W10" s="196"/>
      <c r="X10" s="196"/>
      <c r="Y10" s="196"/>
      <c r="Z10" s="196"/>
    </row>
    <row r="11" spans="1:26" x14ac:dyDescent="0.35">
      <c r="A11" s="209"/>
      <c r="B11" s="205"/>
      <c r="C11" s="205"/>
      <c r="D11" s="205"/>
      <c r="E11" s="205"/>
      <c r="F11" s="205"/>
      <c r="G11" s="196"/>
      <c r="H11" s="196"/>
      <c r="I11" s="196"/>
      <c r="J11" s="196"/>
      <c r="K11" s="196"/>
      <c r="L11" s="196"/>
      <c r="M11" s="196"/>
      <c r="N11" s="196"/>
      <c r="O11" s="196"/>
      <c r="P11" s="196"/>
      <c r="Q11" s="196"/>
      <c r="R11" s="196"/>
      <c r="S11" s="196"/>
      <c r="T11" s="196"/>
      <c r="U11" s="196"/>
      <c r="V11" s="196"/>
      <c r="W11" s="196"/>
      <c r="X11" s="196"/>
      <c r="Y11" s="196"/>
      <c r="Z11" s="196"/>
    </row>
    <row r="12" spans="1:26" ht="15" customHeight="1" x14ac:dyDescent="0.35">
      <c r="A12" s="193" t="s">
        <v>185</v>
      </c>
      <c r="B12" s="193"/>
      <c r="C12" s="193"/>
      <c r="D12" s="193"/>
      <c r="E12" s="193"/>
      <c r="F12" s="193"/>
      <c r="G12" s="196"/>
      <c r="H12" s="196"/>
      <c r="I12" s="196"/>
      <c r="J12" s="196"/>
      <c r="K12" s="196"/>
      <c r="L12" s="196"/>
      <c r="M12" s="196"/>
      <c r="N12" s="196"/>
      <c r="O12" s="196"/>
      <c r="P12" s="196"/>
      <c r="Q12" s="196"/>
      <c r="R12" s="196"/>
      <c r="S12" s="196"/>
      <c r="T12" s="196"/>
      <c r="U12" s="196"/>
      <c r="V12" s="196"/>
      <c r="W12" s="196"/>
      <c r="X12" s="196"/>
      <c r="Y12" s="196"/>
      <c r="Z12" s="196"/>
    </row>
    <row r="13" spans="1:26" ht="15.5" x14ac:dyDescent="0.35">
      <c r="A13" s="210" t="s">
        <v>215</v>
      </c>
      <c r="B13" s="211"/>
      <c r="C13" s="211"/>
      <c r="D13" s="211"/>
      <c r="E13" s="212"/>
      <c r="F13" s="213" t="s">
        <v>186</v>
      </c>
      <c r="G13" s="196"/>
      <c r="H13" s="196"/>
      <c r="I13" s="196"/>
      <c r="J13" s="196"/>
      <c r="K13" s="196"/>
      <c r="L13" s="196"/>
      <c r="M13" s="196"/>
      <c r="N13" s="196"/>
      <c r="O13" s="196"/>
      <c r="P13" s="196"/>
      <c r="Q13" s="196"/>
      <c r="R13" s="196"/>
      <c r="S13" s="196"/>
      <c r="T13" s="196"/>
      <c r="U13" s="196"/>
      <c r="V13" s="196"/>
      <c r="W13" s="196"/>
      <c r="X13" s="196"/>
      <c r="Y13" s="196"/>
      <c r="Z13" s="196"/>
    </row>
    <row r="14" spans="1:26" x14ac:dyDescent="0.35">
      <c r="A14" s="214"/>
      <c r="B14" s="214"/>
      <c r="C14" s="214"/>
      <c r="D14" s="214"/>
      <c r="E14" s="214"/>
      <c r="F14" s="214"/>
      <c r="G14" s="196"/>
      <c r="H14" s="196"/>
      <c r="I14" s="196"/>
      <c r="J14" s="196"/>
      <c r="K14" s="196"/>
      <c r="L14" s="196"/>
      <c r="M14" s="196"/>
      <c r="N14" s="196"/>
      <c r="O14" s="196"/>
      <c r="P14" s="196"/>
      <c r="Q14" s="196"/>
      <c r="R14" s="196"/>
      <c r="S14" s="196"/>
      <c r="T14" s="196"/>
      <c r="U14" s="196"/>
      <c r="V14" s="196"/>
      <c r="W14" s="196"/>
      <c r="X14" s="196"/>
      <c r="Y14" s="196"/>
      <c r="Z14" s="196"/>
    </row>
    <row r="15" spans="1:26" ht="15" customHeight="1" x14ac:dyDescent="0.35">
      <c r="A15" s="193" t="s">
        <v>187</v>
      </c>
      <c r="B15" s="193"/>
      <c r="C15" s="193"/>
      <c r="D15" s="193"/>
      <c r="E15" s="193"/>
      <c r="F15" s="193"/>
      <c r="G15" s="196"/>
      <c r="H15" s="196"/>
      <c r="I15" s="196"/>
      <c r="J15" s="196"/>
      <c r="K15" s="196"/>
      <c r="L15" s="196"/>
      <c r="M15" s="196"/>
      <c r="N15" s="196"/>
      <c r="O15" s="196"/>
      <c r="P15" s="196"/>
      <c r="Q15" s="196"/>
      <c r="R15" s="196"/>
      <c r="S15" s="196"/>
      <c r="T15" s="196"/>
      <c r="U15" s="196"/>
      <c r="V15" s="196"/>
      <c r="W15" s="196"/>
      <c r="X15" s="196"/>
      <c r="Y15" s="196"/>
      <c r="Z15" s="196"/>
    </row>
    <row r="16" spans="1:26" ht="15" customHeight="1" x14ac:dyDescent="0.35">
      <c r="A16" s="215" t="s">
        <v>188</v>
      </c>
      <c r="B16" s="216"/>
      <c r="C16" s="217"/>
      <c r="D16" s="218"/>
      <c r="E16" s="218"/>
      <c r="F16" s="216"/>
      <c r="G16" s="196"/>
      <c r="H16" s="196"/>
      <c r="I16" s="196"/>
      <c r="J16" s="196"/>
      <c r="K16" s="196"/>
      <c r="L16" s="196"/>
      <c r="M16" s="196"/>
      <c r="N16" s="196"/>
      <c r="O16" s="196"/>
      <c r="P16" s="196"/>
      <c r="Q16" s="196"/>
      <c r="R16" s="196"/>
      <c r="S16" s="196"/>
      <c r="T16" s="196"/>
      <c r="U16" s="196"/>
      <c r="V16" s="196"/>
      <c r="W16" s="196"/>
      <c r="X16" s="196"/>
      <c r="Y16" s="196"/>
      <c r="Z16" s="196"/>
    </row>
    <row r="17" spans="1:26" ht="15" customHeight="1" x14ac:dyDescent="0.35">
      <c r="A17" s="215" t="s">
        <v>189</v>
      </c>
      <c r="B17" s="216"/>
      <c r="C17" s="217"/>
      <c r="D17" s="218"/>
      <c r="E17" s="218"/>
      <c r="F17" s="216"/>
      <c r="G17" s="196"/>
      <c r="H17" s="196"/>
      <c r="I17" s="196"/>
      <c r="J17" s="196"/>
      <c r="K17" s="196"/>
      <c r="L17" s="196"/>
      <c r="M17" s="196"/>
      <c r="N17" s="196"/>
      <c r="O17" s="196"/>
      <c r="P17" s="196"/>
      <c r="Q17" s="196"/>
      <c r="R17" s="196"/>
      <c r="S17" s="196"/>
      <c r="T17" s="196"/>
      <c r="U17" s="196"/>
      <c r="V17" s="196"/>
      <c r="W17" s="196"/>
      <c r="X17" s="196"/>
      <c r="Y17" s="196"/>
      <c r="Z17" s="196"/>
    </row>
    <row r="18" spans="1:26" ht="15" customHeight="1" x14ac:dyDescent="0.35">
      <c r="A18" s="215" t="s">
        <v>190</v>
      </c>
      <c r="B18" s="216"/>
      <c r="C18" s="217"/>
      <c r="D18" s="218"/>
      <c r="E18" s="218"/>
      <c r="F18" s="216"/>
      <c r="G18" s="196"/>
      <c r="H18" s="196"/>
      <c r="I18" s="196"/>
      <c r="J18" s="196"/>
      <c r="K18" s="196"/>
      <c r="L18" s="196"/>
      <c r="M18" s="196"/>
      <c r="N18" s="196"/>
      <c r="O18" s="196"/>
      <c r="P18" s="196"/>
      <c r="Q18" s="196"/>
      <c r="R18" s="196"/>
      <c r="S18" s="196"/>
      <c r="T18" s="196"/>
      <c r="U18" s="196"/>
      <c r="V18" s="196"/>
      <c r="W18" s="196"/>
      <c r="X18" s="196"/>
      <c r="Y18" s="196"/>
      <c r="Z18" s="196"/>
    </row>
    <row r="19" spans="1:26" ht="15" customHeight="1" x14ac:dyDescent="0.35">
      <c r="A19" s="215" t="s">
        <v>191</v>
      </c>
      <c r="B19" s="216"/>
      <c r="C19" s="217"/>
      <c r="D19" s="218"/>
      <c r="E19" s="218"/>
      <c r="F19" s="216"/>
      <c r="G19" s="196"/>
      <c r="H19" s="196"/>
      <c r="I19" s="196"/>
      <c r="J19" s="196"/>
      <c r="K19" s="196"/>
      <c r="L19" s="196"/>
      <c r="M19" s="196"/>
      <c r="N19" s="196"/>
      <c r="O19" s="196"/>
      <c r="P19" s="196"/>
      <c r="Q19" s="196"/>
      <c r="R19" s="196"/>
      <c r="S19" s="196"/>
      <c r="T19" s="196"/>
      <c r="U19" s="196"/>
      <c r="V19" s="196"/>
      <c r="W19" s="196"/>
      <c r="X19" s="196"/>
      <c r="Y19" s="196"/>
      <c r="Z19" s="196"/>
    </row>
    <row r="20" spans="1:26" ht="15" customHeight="1" x14ac:dyDescent="0.35">
      <c r="A20" s="215" t="s">
        <v>192</v>
      </c>
      <c r="B20" s="216"/>
      <c r="C20" s="217"/>
      <c r="D20" s="218"/>
      <c r="E20" s="218"/>
      <c r="F20" s="216"/>
      <c r="G20" s="196"/>
      <c r="H20" s="196"/>
      <c r="I20" s="196"/>
      <c r="J20" s="196"/>
      <c r="K20" s="196"/>
      <c r="L20" s="196"/>
      <c r="M20" s="196"/>
      <c r="N20" s="196"/>
      <c r="O20" s="196"/>
      <c r="P20" s="196"/>
      <c r="Q20" s="196"/>
      <c r="R20" s="196"/>
      <c r="S20" s="196"/>
      <c r="T20" s="196"/>
      <c r="U20" s="196"/>
      <c r="V20" s="196"/>
      <c r="W20" s="196"/>
      <c r="X20" s="196"/>
      <c r="Y20" s="196"/>
      <c r="Z20" s="196"/>
    </row>
    <row r="21" spans="1:26" ht="15" customHeight="1" x14ac:dyDescent="0.35">
      <c r="A21" s="215" t="s">
        <v>193</v>
      </c>
      <c r="B21" s="216"/>
      <c r="C21" s="219"/>
      <c r="D21" s="218"/>
      <c r="E21" s="218"/>
      <c r="F21" s="216"/>
      <c r="G21" s="196"/>
      <c r="H21" s="196"/>
      <c r="I21" s="196"/>
      <c r="J21" s="196"/>
      <c r="K21" s="196"/>
      <c r="L21" s="196"/>
      <c r="M21" s="196"/>
      <c r="N21" s="196"/>
      <c r="O21" s="196"/>
      <c r="P21" s="196"/>
      <c r="Q21" s="196"/>
      <c r="R21" s="196"/>
      <c r="S21" s="196"/>
      <c r="T21" s="196"/>
      <c r="U21" s="196"/>
      <c r="V21" s="196"/>
      <c r="W21" s="196"/>
      <c r="X21" s="196"/>
      <c r="Y21" s="196"/>
      <c r="Z21" s="196"/>
    </row>
    <row r="22" spans="1:26" ht="15" customHeight="1" x14ac:dyDescent="0.35">
      <c r="A22" s="215" t="s">
        <v>194</v>
      </c>
      <c r="B22" s="216"/>
      <c r="C22" s="217"/>
      <c r="D22" s="218"/>
      <c r="E22" s="218"/>
      <c r="F22" s="216"/>
      <c r="G22" s="196"/>
      <c r="H22" s="196"/>
      <c r="I22" s="196"/>
      <c r="J22" s="196"/>
      <c r="K22" s="196"/>
      <c r="L22" s="196"/>
      <c r="M22" s="196"/>
      <c r="N22" s="196"/>
      <c r="O22" s="196"/>
      <c r="P22" s="196"/>
      <c r="Q22" s="196"/>
      <c r="R22" s="196"/>
      <c r="S22" s="196"/>
      <c r="T22" s="196"/>
      <c r="U22" s="196"/>
      <c r="V22" s="196"/>
      <c r="W22" s="196"/>
      <c r="X22" s="196"/>
      <c r="Y22" s="196"/>
      <c r="Z22" s="196"/>
    </row>
    <row r="23" spans="1:26" ht="15" customHeight="1" x14ac:dyDescent="0.35">
      <c r="A23" s="215" t="s">
        <v>195</v>
      </c>
      <c r="B23" s="216"/>
      <c r="C23" s="217"/>
      <c r="D23" s="218"/>
      <c r="E23" s="218"/>
      <c r="F23" s="216"/>
      <c r="G23" s="196"/>
      <c r="H23" s="196"/>
      <c r="I23" s="196"/>
      <c r="J23" s="196"/>
      <c r="K23" s="196"/>
      <c r="L23" s="196"/>
      <c r="M23" s="196"/>
      <c r="N23" s="196"/>
      <c r="O23" s="196"/>
      <c r="P23" s="196"/>
      <c r="Q23" s="196"/>
      <c r="R23" s="196"/>
      <c r="S23" s="196"/>
      <c r="T23" s="196"/>
      <c r="U23" s="196"/>
      <c r="V23" s="196"/>
      <c r="W23" s="196"/>
      <c r="X23" s="196"/>
      <c r="Y23" s="196"/>
      <c r="Z23" s="196"/>
    </row>
    <row r="24" spans="1:26" ht="15" customHeight="1" x14ac:dyDescent="0.35">
      <c r="A24" s="217" t="s">
        <v>196</v>
      </c>
      <c r="B24" s="218"/>
      <c r="C24" s="218"/>
      <c r="D24" s="218"/>
      <c r="E24" s="218"/>
      <c r="F24" s="216"/>
      <c r="G24" s="196"/>
      <c r="H24" s="196"/>
      <c r="I24" s="196"/>
      <c r="J24" s="196"/>
      <c r="K24" s="196"/>
      <c r="L24" s="196"/>
      <c r="M24" s="196"/>
      <c r="N24" s="196"/>
      <c r="O24" s="196"/>
      <c r="P24" s="196"/>
      <c r="Q24" s="196"/>
      <c r="R24" s="196"/>
      <c r="S24" s="196"/>
      <c r="T24" s="196"/>
      <c r="U24" s="196"/>
      <c r="V24" s="196"/>
      <c r="W24" s="196"/>
      <c r="X24" s="196"/>
      <c r="Y24" s="196"/>
      <c r="Z24" s="196"/>
    </row>
    <row r="25" spans="1:26" ht="15" customHeight="1" x14ac:dyDescent="0.35">
      <c r="A25" s="215" t="s">
        <v>197</v>
      </c>
      <c r="B25" s="216"/>
      <c r="C25" s="217"/>
      <c r="D25" s="218"/>
      <c r="E25" s="218"/>
      <c r="F25" s="216"/>
      <c r="G25" s="196"/>
      <c r="H25" s="196"/>
      <c r="I25" s="196"/>
      <c r="J25" s="196"/>
      <c r="K25" s="196"/>
      <c r="L25" s="196"/>
      <c r="M25" s="196"/>
      <c r="N25" s="196"/>
      <c r="O25" s="196"/>
      <c r="P25" s="196"/>
      <c r="Q25" s="196"/>
      <c r="R25" s="196"/>
      <c r="S25" s="196"/>
      <c r="T25" s="196"/>
      <c r="U25" s="196"/>
      <c r="V25" s="196"/>
      <c r="W25" s="196"/>
      <c r="X25" s="196"/>
      <c r="Y25" s="196"/>
      <c r="Z25" s="196"/>
    </row>
    <row r="26" spans="1:26" ht="15" customHeight="1" x14ac:dyDescent="0.35">
      <c r="A26" s="215" t="s">
        <v>198</v>
      </c>
      <c r="B26" s="216"/>
      <c r="C26" s="217"/>
      <c r="D26" s="218"/>
      <c r="E26" s="218"/>
      <c r="F26" s="216"/>
      <c r="G26" s="196"/>
      <c r="H26" s="196"/>
      <c r="I26" s="196"/>
      <c r="J26" s="196"/>
      <c r="K26" s="196"/>
      <c r="L26" s="196"/>
      <c r="M26" s="196"/>
      <c r="N26" s="196"/>
      <c r="O26" s="196"/>
      <c r="P26" s="196"/>
      <c r="Q26" s="196"/>
      <c r="R26" s="196"/>
      <c r="S26" s="196"/>
      <c r="T26" s="196"/>
      <c r="U26" s="196"/>
      <c r="V26" s="196"/>
      <c r="W26" s="196"/>
      <c r="X26" s="196"/>
      <c r="Y26" s="196"/>
      <c r="Z26" s="196"/>
    </row>
    <row r="27" spans="1:26" ht="15" customHeight="1" x14ac:dyDescent="0.35">
      <c r="A27" s="215" t="s">
        <v>199</v>
      </c>
      <c r="B27" s="216"/>
      <c r="C27" s="217"/>
      <c r="D27" s="218"/>
      <c r="E27" s="218"/>
      <c r="F27" s="216"/>
      <c r="G27" s="196"/>
      <c r="H27" s="196"/>
      <c r="I27" s="196"/>
      <c r="J27" s="196"/>
      <c r="K27" s="196"/>
      <c r="L27" s="196"/>
      <c r="M27" s="196"/>
      <c r="N27" s="196"/>
      <c r="O27" s="196"/>
      <c r="P27" s="196"/>
      <c r="Q27" s="196"/>
      <c r="R27" s="196"/>
      <c r="S27" s="196"/>
      <c r="T27" s="196"/>
      <c r="U27" s="196"/>
      <c r="V27" s="196"/>
      <c r="W27" s="196"/>
      <c r="X27" s="196"/>
      <c r="Y27" s="196"/>
      <c r="Z27" s="196"/>
    </row>
    <row r="28" spans="1:26" ht="15" customHeight="1" x14ac:dyDescent="0.35">
      <c r="A28" s="196"/>
      <c r="B28" s="220"/>
      <c r="C28" s="211"/>
      <c r="D28" s="211"/>
      <c r="E28" s="211"/>
      <c r="F28" s="211"/>
      <c r="G28" s="196"/>
      <c r="H28" s="196"/>
      <c r="I28" s="196"/>
      <c r="J28" s="196"/>
      <c r="K28" s="196"/>
      <c r="L28" s="196"/>
      <c r="M28" s="196"/>
      <c r="N28" s="196"/>
      <c r="O28" s="196"/>
      <c r="P28" s="196"/>
      <c r="Q28" s="196"/>
      <c r="R28" s="196"/>
      <c r="S28" s="196"/>
      <c r="T28" s="196"/>
      <c r="U28" s="196"/>
      <c r="V28" s="196"/>
      <c r="W28" s="196"/>
      <c r="X28" s="196"/>
      <c r="Y28" s="196"/>
      <c r="Z28" s="196"/>
    </row>
    <row r="29" spans="1:26" ht="15" customHeight="1" x14ac:dyDescent="0.35">
      <c r="A29" s="193" t="s">
        <v>200</v>
      </c>
      <c r="B29" s="193"/>
      <c r="C29" s="193"/>
      <c r="D29" s="193"/>
      <c r="E29" s="193"/>
      <c r="F29" s="193"/>
      <c r="G29" s="196"/>
      <c r="H29" s="196"/>
      <c r="I29" s="196"/>
      <c r="J29" s="196"/>
      <c r="K29" s="196"/>
      <c r="L29" s="196"/>
      <c r="M29" s="196"/>
      <c r="N29" s="196"/>
      <c r="O29" s="196"/>
      <c r="P29" s="196"/>
      <c r="Q29" s="196"/>
      <c r="R29" s="196"/>
      <c r="S29" s="196"/>
      <c r="T29" s="196"/>
      <c r="U29" s="196"/>
      <c r="V29" s="196"/>
      <c r="W29" s="196"/>
      <c r="X29" s="196"/>
      <c r="Y29" s="196"/>
      <c r="Z29" s="196"/>
    </row>
    <row r="30" spans="1:26" ht="25.5" customHeight="1" x14ac:dyDescent="0.35">
      <c r="A30" s="221" t="s">
        <v>201</v>
      </c>
      <c r="B30" s="222"/>
      <c r="C30" s="222"/>
      <c r="D30" s="222"/>
      <c r="E30" s="222"/>
      <c r="F30" s="223"/>
      <c r="G30" s="196"/>
      <c r="H30" s="196"/>
      <c r="I30" s="196"/>
      <c r="J30" s="196"/>
      <c r="K30" s="196"/>
      <c r="L30" s="196"/>
      <c r="M30" s="196"/>
      <c r="N30" s="196"/>
      <c r="O30" s="196"/>
      <c r="P30" s="196"/>
      <c r="Q30" s="196"/>
      <c r="R30" s="196"/>
      <c r="S30" s="196"/>
      <c r="T30" s="196"/>
      <c r="U30" s="196"/>
      <c r="V30" s="196"/>
      <c r="W30" s="196"/>
      <c r="X30" s="196"/>
      <c r="Y30" s="196"/>
      <c r="Z30" s="196"/>
    </row>
    <row r="31" spans="1:26" x14ac:dyDescent="0.35">
      <c r="A31" s="224" t="s">
        <v>202</v>
      </c>
      <c r="B31" s="222"/>
      <c r="C31" s="222"/>
      <c r="D31" s="222"/>
      <c r="E31" s="222"/>
      <c r="F31" s="223"/>
      <c r="G31" s="196"/>
      <c r="H31" s="196"/>
      <c r="I31" s="196"/>
      <c r="J31" s="196"/>
      <c r="K31" s="196"/>
      <c r="L31" s="196"/>
      <c r="M31" s="196"/>
      <c r="N31" s="196"/>
      <c r="O31" s="196"/>
      <c r="P31" s="196"/>
      <c r="Q31" s="196"/>
      <c r="R31" s="196"/>
      <c r="S31" s="196"/>
      <c r="T31" s="196"/>
      <c r="U31" s="196"/>
      <c r="V31" s="196"/>
      <c r="W31" s="196"/>
      <c r="X31" s="196"/>
      <c r="Y31" s="196"/>
      <c r="Z31" s="196"/>
    </row>
    <row r="32" spans="1:26" ht="19.5" customHeight="1" x14ac:dyDescent="0.35">
      <c r="A32" s="224" t="s">
        <v>203</v>
      </c>
      <c r="B32" s="222"/>
      <c r="C32" s="222"/>
      <c r="D32" s="222"/>
      <c r="E32" s="222"/>
      <c r="F32" s="223"/>
      <c r="G32" s="196"/>
      <c r="H32" s="196"/>
      <c r="I32" s="196"/>
      <c r="J32" s="196"/>
      <c r="K32" s="196"/>
      <c r="L32" s="196"/>
      <c r="M32" s="196"/>
      <c r="N32" s="196"/>
      <c r="O32" s="196"/>
      <c r="P32" s="196"/>
      <c r="Q32" s="196"/>
      <c r="R32" s="196"/>
      <c r="S32" s="196"/>
      <c r="T32" s="196"/>
      <c r="U32" s="196"/>
      <c r="V32" s="196"/>
      <c r="W32" s="196"/>
      <c r="X32" s="196"/>
      <c r="Y32" s="196"/>
      <c r="Z32" s="196"/>
    </row>
    <row r="33" spans="1:26" ht="32.25" customHeight="1" x14ac:dyDescent="0.35">
      <c r="A33" s="224" t="s">
        <v>204</v>
      </c>
      <c r="B33" s="222"/>
      <c r="C33" s="222"/>
      <c r="D33" s="222"/>
      <c r="E33" s="222"/>
      <c r="F33" s="223"/>
      <c r="G33" s="196"/>
      <c r="H33" s="196"/>
      <c r="I33" s="196"/>
      <c r="J33" s="196"/>
      <c r="K33" s="196"/>
      <c r="L33" s="196"/>
      <c r="M33" s="196"/>
      <c r="N33" s="196"/>
      <c r="O33" s="196"/>
      <c r="P33" s="196"/>
      <c r="Q33" s="196"/>
      <c r="R33" s="196"/>
      <c r="S33" s="196"/>
      <c r="T33" s="196"/>
      <c r="U33" s="196"/>
      <c r="V33" s="196"/>
      <c r="W33" s="196"/>
      <c r="X33" s="196"/>
      <c r="Y33" s="196"/>
      <c r="Z33" s="196"/>
    </row>
    <row r="34" spans="1:26" ht="42.75" customHeight="1" x14ac:dyDescent="0.35">
      <c r="A34" s="224" t="s">
        <v>205</v>
      </c>
      <c r="B34" s="222"/>
      <c r="C34" s="222"/>
      <c r="D34" s="222"/>
      <c r="E34" s="222"/>
      <c r="F34" s="223"/>
      <c r="G34" s="225"/>
      <c r="H34" s="225"/>
      <c r="I34" s="225"/>
      <c r="J34" s="225"/>
      <c r="K34" s="225"/>
      <c r="L34" s="225"/>
      <c r="M34" s="225"/>
      <c r="N34" s="225"/>
      <c r="O34" s="225"/>
      <c r="P34" s="225"/>
      <c r="Q34" s="225"/>
      <c r="R34" s="225"/>
      <c r="S34" s="225"/>
      <c r="T34" s="225"/>
      <c r="U34" s="225"/>
      <c r="V34" s="225"/>
      <c r="W34" s="225"/>
      <c r="X34" s="196"/>
      <c r="Y34" s="196"/>
      <c r="Z34" s="196"/>
    </row>
    <row r="35" spans="1:26" ht="46.5" customHeight="1" x14ac:dyDescent="0.35">
      <c r="A35" s="224" t="s">
        <v>206</v>
      </c>
      <c r="B35" s="222"/>
      <c r="C35" s="222"/>
      <c r="D35" s="222"/>
      <c r="E35" s="222"/>
      <c r="F35" s="223"/>
      <c r="G35" s="225"/>
      <c r="H35" s="225"/>
      <c r="I35" s="225"/>
      <c r="J35" s="225"/>
      <c r="K35" s="225"/>
      <c r="L35" s="225"/>
      <c r="M35" s="225"/>
      <c r="N35" s="225"/>
      <c r="O35" s="225"/>
      <c r="P35" s="225"/>
      <c r="Q35" s="225"/>
      <c r="R35" s="225"/>
      <c r="S35" s="225"/>
      <c r="T35" s="225"/>
      <c r="U35" s="225"/>
      <c r="V35" s="225"/>
      <c r="W35" s="225"/>
      <c r="X35" s="196"/>
      <c r="Y35" s="196"/>
      <c r="Z35" s="196"/>
    </row>
    <row r="36" spans="1:26" ht="44.25" customHeight="1" x14ac:dyDescent="0.35">
      <c r="A36" s="241" t="s">
        <v>207</v>
      </c>
      <c r="B36" s="242"/>
      <c r="C36" s="242"/>
      <c r="D36" s="242"/>
      <c r="E36" s="242"/>
      <c r="F36" s="243"/>
      <c r="G36" s="225"/>
      <c r="H36" s="225"/>
      <c r="I36" s="225"/>
      <c r="J36" s="225"/>
      <c r="K36" s="225"/>
      <c r="L36" s="225"/>
      <c r="M36" s="225"/>
      <c r="N36" s="225"/>
      <c r="O36" s="225"/>
      <c r="P36" s="225"/>
      <c r="Q36" s="225"/>
      <c r="R36" s="225"/>
      <c r="S36" s="225"/>
      <c r="T36" s="225"/>
      <c r="U36" s="225"/>
      <c r="V36" s="225"/>
      <c r="W36" s="225"/>
      <c r="X36" s="196"/>
      <c r="Y36" s="196"/>
      <c r="Z36" s="196"/>
    </row>
    <row r="37" spans="1:26" ht="32" customHeight="1" x14ac:dyDescent="0.35">
      <c r="A37" s="224" t="s">
        <v>216</v>
      </c>
      <c r="B37" s="222"/>
      <c r="C37" s="222"/>
      <c r="D37" s="222"/>
      <c r="E37" s="222"/>
      <c r="F37" s="223"/>
      <c r="G37" s="225"/>
      <c r="H37" s="225"/>
      <c r="I37" s="225"/>
      <c r="J37" s="225"/>
      <c r="K37" s="225"/>
      <c r="L37" s="225"/>
      <c r="M37" s="225"/>
      <c r="N37" s="225"/>
      <c r="O37" s="225"/>
      <c r="P37" s="225"/>
      <c r="Q37" s="225"/>
      <c r="R37" s="225"/>
      <c r="S37" s="225"/>
      <c r="T37" s="225"/>
      <c r="U37" s="225"/>
      <c r="V37" s="225"/>
      <c r="W37" s="225"/>
      <c r="X37" s="196"/>
      <c r="Y37" s="196"/>
      <c r="Z37" s="196"/>
    </row>
    <row r="38" spans="1:26" x14ac:dyDescent="0.35">
      <c r="A38" s="241" t="s">
        <v>208</v>
      </c>
      <c r="B38" s="242"/>
      <c r="C38" s="242"/>
      <c r="D38" s="242"/>
      <c r="E38" s="242"/>
      <c r="F38" s="243"/>
      <c r="G38" s="225"/>
      <c r="H38" s="225"/>
      <c r="I38" s="225"/>
      <c r="J38" s="225"/>
      <c r="K38" s="225"/>
      <c r="L38" s="225"/>
      <c r="M38" s="225"/>
      <c r="N38" s="225"/>
      <c r="O38" s="225"/>
      <c r="P38" s="225"/>
      <c r="Q38" s="225"/>
      <c r="R38" s="225"/>
      <c r="S38" s="225"/>
      <c r="T38" s="225"/>
      <c r="U38" s="225"/>
      <c r="V38" s="225"/>
      <c r="W38" s="225"/>
      <c r="X38" s="196"/>
      <c r="Y38" s="196"/>
      <c r="Z38" s="196"/>
    </row>
    <row r="39" spans="1:26" x14ac:dyDescent="0.35">
      <c r="A39" s="241" t="s">
        <v>209</v>
      </c>
      <c r="B39" s="242"/>
      <c r="C39" s="242"/>
      <c r="D39" s="242"/>
      <c r="E39" s="242"/>
      <c r="F39" s="243"/>
      <c r="G39" s="225"/>
      <c r="H39" s="225"/>
      <c r="I39" s="225"/>
      <c r="J39" s="225"/>
      <c r="K39" s="225"/>
      <c r="L39" s="225"/>
      <c r="M39" s="225"/>
      <c r="N39" s="225"/>
      <c r="O39" s="225"/>
      <c r="P39" s="225"/>
      <c r="Q39" s="225"/>
      <c r="R39" s="225"/>
      <c r="S39" s="225"/>
      <c r="T39" s="225"/>
      <c r="U39" s="225"/>
      <c r="V39" s="225"/>
      <c r="W39" s="225"/>
      <c r="X39" s="196"/>
      <c r="Y39" s="196"/>
      <c r="Z39" s="196"/>
    </row>
    <row r="40" spans="1:26" ht="210.75" customHeight="1" x14ac:dyDescent="0.35">
      <c r="A40" s="226" t="s">
        <v>210</v>
      </c>
      <c r="B40" s="227"/>
      <c r="C40" s="227"/>
      <c r="D40" s="227"/>
      <c r="E40" s="227"/>
      <c r="F40" s="228"/>
      <c r="G40" s="225"/>
      <c r="H40" s="225"/>
      <c r="I40" s="225"/>
      <c r="J40" s="225"/>
      <c r="K40" s="225"/>
      <c r="L40" s="225"/>
      <c r="M40" s="225"/>
      <c r="N40" s="225"/>
      <c r="O40" s="225"/>
      <c r="P40" s="225"/>
      <c r="Q40" s="225"/>
      <c r="R40" s="225"/>
      <c r="S40" s="225"/>
      <c r="T40" s="225"/>
      <c r="U40" s="225"/>
      <c r="V40" s="225"/>
      <c r="W40" s="225"/>
      <c r="X40" s="196"/>
      <c r="Y40" s="196"/>
      <c r="Z40" s="196"/>
    </row>
    <row r="41" spans="1:26" ht="409.5" customHeight="1" x14ac:dyDescent="0.35">
      <c r="A41" s="226" t="s">
        <v>211</v>
      </c>
      <c r="B41" s="227"/>
      <c r="C41" s="227"/>
      <c r="D41" s="227"/>
      <c r="E41" s="227"/>
      <c r="F41" s="228"/>
      <c r="G41" s="225"/>
      <c r="H41" s="225"/>
      <c r="I41" s="225"/>
      <c r="J41" s="225"/>
      <c r="K41" s="225"/>
      <c r="L41" s="225"/>
      <c r="M41" s="225"/>
      <c r="N41" s="225"/>
      <c r="O41" s="225"/>
      <c r="P41" s="225"/>
      <c r="Q41" s="225"/>
      <c r="R41" s="225"/>
      <c r="S41" s="225"/>
      <c r="T41" s="225"/>
      <c r="U41" s="225"/>
      <c r="V41" s="225"/>
      <c r="W41" s="225"/>
      <c r="X41" s="196"/>
      <c r="Y41" s="196"/>
      <c r="Z41" s="196"/>
    </row>
    <row r="42" spans="1:26" ht="76.5" customHeight="1" x14ac:dyDescent="0.35">
      <c r="A42" s="229" t="s">
        <v>212</v>
      </c>
      <c r="B42" s="230"/>
      <c r="C42" s="230"/>
      <c r="D42" s="230"/>
      <c r="E42" s="230"/>
      <c r="F42" s="231"/>
      <c r="G42" s="225"/>
      <c r="H42" s="225"/>
      <c r="I42" s="225"/>
      <c r="J42" s="225"/>
      <c r="K42" s="225"/>
      <c r="L42" s="225"/>
      <c r="M42" s="225"/>
      <c r="N42" s="225"/>
      <c r="O42" s="225"/>
      <c r="P42" s="225"/>
      <c r="Q42" s="225"/>
      <c r="R42" s="225"/>
      <c r="S42" s="225"/>
      <c r="T42" s="225"/>
      <c r="U42" s="225"/>
      <c r="V42" s="225"/>
      <c r="W42" s="225"/>
      <c r="X42" s="196"/>
      <c r="Y42" s="196"/>
      <c r="Z42" s="196"/>
    </row>
    <row r="43" spans="1:26" x14ac:dyDescent="0.35">
      <c r="A43" s="232"/>
      <c r="B43" s="233"/>
      <c r="C43" s="233"/>
      <c r="D43" s="196"/>
      <c r="E43" s="196"/>
      <c r="F43" s="234"/>
      <c r="G43" s="225"/>
      <c r="H43" s="225"/>
      <c r="I43" s="225"/>
      <c r="J43" s="225"/>
      <c r="K43" s="225"/>
      <c r="L43" s="225"/>
      <c r="M43" s="225"/>
      <c r="N43" s="225"/>
      <c r="O43" s="225"/>
      <c r="P43" s="225"/>
      <c r="Q43" s="225"/>
      <c r="R43" s="225"/>
      <c r="S43" s="225"/>
      <c r="T43" s="225"/>
      <c r="U43" s="225"/>
      <c r="V43" s="225"/>
      <c r="W43" s="225"/>
      <c r="X43" s="196"/>
      <c r="Y43" s="196"/>
      <c r="Z43" s="196"/>
    </row>
    <row r="44" spans="1:26" x14ac:dyDescent="0.35">
      <c r="A44" s="232"/>
      <c r="B44" s="196"/>
      <c r="C44" s="196"/>
      <c r="D44" s="196"/>
      <c r="E44" s="196"/>
      <c r="F44" s="234"/>
      <c r="G44" s="225"/>
      <c r="H44" s="225"/>
      <c r="I44" s="225"/>
      <c r="J44" s="225"/>
      <c r="K44" s="225"/>
      <c r="L44" s="225"/>
      <c r="M44" s="225"/>
      <c r="N44" s="225"/>
      <c r="O44" s="225"/>
      <c r="P44" s="225"/>
      <c r="Q44" s="225"/>
      <c r="R44" s="225"/>
      <c r="S44" s="225"/>
      <c r="T44" s="225"/>
      <c r="U44" s="225"/>
      <c r="V44" s="225"/>
      <c r="W44" s="225"/>
      <c r="X44" s="196"/>
      <c r="Y44" s="196"/>
      <c r="Z44" s="196"/>
    </row>
    <row r="45" spans="1:26" x14ac:dyDescent="0.35">
      <c r="A45" s="232"/>
      <c r="B45" s="196"/>
      <c r="C45" s="196"/>
      <c r="D45" s="196"/>
      <c r="E45" s="196"/>
      <c r="F45" s="234"/>
      <c r="G45" s="225"/>
      <c r="H45" s="225"/>
      <c r="I45" s="225"/>
      <c r="J45" s="225"/>
      <c r="K45" s="225"/>
      <c r="L45" s="225"/>
      <c r="M45" s="225"/>
      <c r="N45" s="225"/>
      <c r="O45" s="225"/>
      <c r="P45" s="225"/>
      <c r="Q45" s="225"/>
      <c r="R45" s="225"/>
      <c r="S45" s="225"/>
      <c r="T45" s="225"/>
      <c r="U45" s="225"/>
      <c r="V45" s="225"/>
      <c r="W45" s="225"/>
      <c r="X45" s="196"/>
      <c r="Y45" s="196"/>
      <c r="Z45" s="196"/>
    </row>
    <row r="46" spans="1:26" ht="15.5" x14ac:dyDescent="0.35">
      <c r="A46" s="235"/>
      <c r="B46" s="211"/>
      <c r="C46" s="211"/>
      <c r="D46" s="211"/>
      <c r="E46" s="211"/>
      <c r="F46" s="236"/>
      <c r="G46" s="225"/>
      <c r="H46" s="225"/>
      <c r="I46" s="225"/>
      <c r="J46" s="225"/>
      <c r="K46" s="225"/>
      <c r="L46" s="225"/>
      <c r="M46" s="225"/>
      <c r="N46" s="225"/>
      <c r="O46" s="225"/>
      <c r="P46" s="225"/>
      <c r="Q46" s="225"/>
      <c r="R46" s="225"/>
      <c r="S46" s="225"/>
      <c r="T46" s="225"/>
      <c r="U46" s="225"/>
      <c r="V46" s="225"/>
      <c r="W46" s="225"/>
      <c r="X46" s="196"/>
      <c r="Y46" s="196"/>
      <c r="Z46" s="196"/>
    </row>
    <row r="47" spans="1:26" x14ac:dyDescent="0.35">
      <c r="A47" s="237" t="s">
        <v>213</v>
      </c>
      <c r="B47" s="211"/>
      <c r="C47" s="211"/>
      <c r="D47" s="211"/>
      <c r="E47" s="211"/>
      <c r="F47" s="236"/>
      <c r="G47" s="196"/>
      <c r="H47" s="196"/>
      <c r="I47" s="196"/>
      <c r="J47" s="196"/>
      <c r="K47" s="196"/>
      <c r="L47" s="196"/>
      <c r="M47" s="196"/>
      <c r="N47" s="196"/>
      <c r="O47" s="196"/>
      <c r="P47" s="196"/>
      <c r="Q47" s="196"/>
      <c r="R47" s="196"/>
      <c r="S47" s="196"/>
      <c r="T47" s="196"/>
      <c r="U47" s="196"/>
      <c r="V47" s="196"/>
      <c r="W47" s="196"/>
      <c r="X47" s="196"/>
      <c r="Y47" s="196"/>
      <c r="Z47" s="196"/>
    </row>
    <row r="48" spans="1:26" x14ac:dyDescent="0.35">
      <c r="A48" s="238" t="s">
        <v>214</v>
      </c>
      <c r="B48" s="239"/>
      <c r="C48" s="239"/>
      <c r="D48" s="239"/>
      <c r="E48" s="239"/>
      <c r="F48" s="240"/>
      <c r="G48" s="196"/>
      <c r="H48" s="196"/>
      <c r="I48" s="196"/>
      <c r="J48" s="196"/>
      <c r="K48" s="196"/>
      <c r="L48" s="196"/>
      <c r="M48" s="196"/>
      <c r="N48" s="196"/>
      <c r="O48" s="196"/>
      <c r="P48" s="196"/>
      <c r="Q48" s="196"/>
      <c r="R48" s="196"/>
      <c r="S48" s="196"/>
      <c r="T48" s="196"/>
      <c r="U48" s="196"/>
      <c r="V48" s="196"/>
      <c r="W48" s="196"/>
      <c r="X48" s="196"/>
      <c r="Y48" s="196"/>
      <c r="Z48" s="196"/>
    </row>
    <row r="49" spans="1:26" x14ac:dyDescent="0.35">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row>
    <row r="50" spans="1:26" x14ac:dyDescent="0.35">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row>
    <row r="51" spans="1:26" x14ac:dyDescent="0.35">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row>
    <row r="52" spans="1:26" x14ac:dyDescent="0.35">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row>
    <row r="53" spans="1:26" x14ac:dyDescent="0.35">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row>
    <row r="54" spans="1:26" x14ac:dyDescent="0.3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row>
    <row r="55" spans="1:26" x14ac:dyDescent="0.35">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1:26" x14ac:dyDescent="0.35">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x14ac:dyDescent="0.3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1:26" x14ac:dyDescent="0.35">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row>
    <row r="59" spans="1:26" x14ac:dyDescent="0.35">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1:26" x14ac:dyDescent="0.35">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row>
    <row r="61" spans="1:26" x14ac:dyDescent="0.35">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row>
    <row r="62" spans="1:26" x14ac:dyDescent="0.35">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row>
    <row r="63" spans="1:26" x14ac:dyDescent="0.35">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spans="1:26" x14ac:dyDescent="0.35">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row>
    <row r="65" spans="1:26" x14ac:dyDescent="0.35">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row>
    <row r="66" spans="1:26" x14ac:dyDescent="0.35">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row>
    <row r="67" spans="1:26" x14ac:dyDescent="0.35">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row>
    <row r="68" spans="1:26" x14ac:dyDescent="0.3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row>
    <row r="69" spans="1:26" x14ac:dyDescent="0.35">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row>
    <row r="70" spans="1:26" x14ac:dyDescent="0.3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row>
    <row r="71" spans="1:26" x14ac:dyDescent="0.35">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row>
    <row r="72" spans="1:26" x14ac:dyDescent="0.3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row>
    <row r="73" spans="1:26" x14ac:dyDescent="0.35">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row>
    <row r="74" spans="1:26" x14ac:dyDescent="0.35">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row>
    <row r="75" spans="1:26" x14ac:dyDescent="0.35">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row>
    <row r="76" spans="1:26" x14ac:dyDescent="0.35">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row>
    <row r="77" spans="1:26" x14ac:dyDescent="0.35">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row>
    <row r="78" spans="1:26" x14ac:dyDescent="0.35">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row>
    <row r="79" spans="1:26" x14ac:dyDescent="0.35">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row>
    <row r="80" spans="1:26" x14ac:dyDescent="0.35">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row>
    <row r="81" spans="1:26" x14ac:dyDescent="0.3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row>
    <row r="82" spans="1:26" x14ac:dyDescent="0.35">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row>
    <row r="83" spans="1:26" x14ac:dyDescent="0.35">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row>
    <row r="84" spans="1:26" x14ac:dyDescent="0.35">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row>
    <row r="85" spans="1:26" x14ac:dyDescent="0.35">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row>
    <row r="86" spans="1:26" x14ac:dyDescent="0.35">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row>
    <row r="87" spans="1:26" x14ac:dyDescent="0.35">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row>
    <row r="88" spans="1:26" x14ac:dyDescent="0.35">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row>
    <row r="89" spans="1:26" x14ac:dyDescent="0.35">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row>
    <row r="90" spans="1:26" x14ac:dyDescent="0.35">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row>
    <row r="91" spans="1:26" x14ac:dyDescent="0.35">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row>
    <row r="92" spans="1:26" x14ac:dyDescent="0.35">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row>
    <row r="93" spans="1:26" x14ac:dyDescent="0.35">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row>
    <row r="94" spans="1:26" x14ac:dyDescent="0.35">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row>
    <row r="95" spans="1:26" x14ac:dyDescent="0.3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row>
    <row r="96" spans="1:26" x14ac:dyDescent="0.35">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row>
    <row r="97" spans="1:26" x14ac:dyDescent="0.3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row>
    <row r="98" spans="1:26" x14ac:dyDescent="0.35">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row>
    <row r="99" spans="1:26" x14ac:dyDescent="0.3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row>
    <row r="100" spans="1:26" x14ac:dyDescent="0.35">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row>
    <row r="101" spans="1:26" x14ac:dyDescent="0.35">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row>
    <row r="102" spans="1:26" x14ac:dyDescent="0.35">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row>
    <row r="103" spans="1:26" x14ac:dyDescent="0.35">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row>
    <row r="104" spans="1:26" x14ac:dyDescent="0.35">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row>
    <row r="105" spans="1:26" x14ac:dyDescent="0.3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row>
    <row r="106" spans="1:26" x14ac:dyDescent="0.35">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row>
    <row r="107" spans="1:26" x14ac:dyDescent="0.3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row>
    <row r="108" spans="1:26" x14ac:dyDescent="0.3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row>
    <row r="109" spans="1:26" x14ac:dyDescent="0.3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row>
    <row r="110" spans="1:26" x14ac:dyDescent="0.3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row>
    <row r="111" spans="1:26" x14ac:dyDescent="0.35">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row>
    <row r="112" spans="1:26" x14ac:dyDescent="0.35">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row>
    <row r="113" spans="1:26" x14ac:dyDescent="0.35">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row>
    <row r="114" spans="1:26" x14ac:dyDescent="0.35">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row>
    <row r="115" spans="1:26" x14ac:dyDescent="0.35">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row>
    <row r="116" spans="1:26" x14ac:dyDescent="0.3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row>
    <row r="117" spans="1:26" x14ac:dyDescent="0.35">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row>
    <row r="118" spans="1:26" x14ac:dyDescent="0.3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row>
    <row r="119" spans="1:26" x14ac:dyDescent="0.3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row>
    <row r="120" spans="1:26" x14ac:dyDescent="0.3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row>
    <row r="121" spans="1:26" x14ac:dyDescent="0.3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row>
    <row r="122" spans="1:26" x14ac:dyDescent="0.35">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row>
    <row r="123" spans="1:26" x14ac:dyDescent="0.35">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row>
    <row r="124" spans="1:26" x14ac:dyDescent="0.35">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row>
    <row r="125" spans="1:26" x14ac:dyDescent="0.35">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row>
    <row r="126" spans="1:26" x14ac:dyDescent="0.35">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row>
    <row r="127" spans="1:26" x14ac:dyDescent="0.3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row>
    <row r="128" spans="1:26" x14ac:dyDescent="0.35">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row>
    <row r="129" spans="1:26" x14ac:dyDescent="0.35">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row>
    <row r="130" spans="1:26" x14ac:dyDescent="0.3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row>
    <row r="131" spans="1:26" x14ac:dyDescent="0.3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row>
    <row r="132" spans="1:26" x14ac:dyDescent="0.3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row>
    <row r="133" spans="1:26" x14ac:dyDescent="0.35">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row>
    <row r="134" spans="1:26" x14ac:dyDescent="0.35">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row>
    <row r="135" spans="1:26" x14ac:dyDescent="0.35">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row>
    <row r="136" spans="1:26" x14ac:dyDescent="0.35">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row>
    <row r="137" spans="1:26" x14ac:dyDescent="0.35">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row>
    <row r="138" spans="1:26" x14ac:dyDescent="0.35">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row>
    <row r="139" spans="1:26" x14ac:dyDescent="0.35">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row>
    <row r="140" spans="1:26" x14ac:dyDescent="0.3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row>
    <row r="141" spans="1:26" x14ac:dyDescent="0.3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row>
    <row r="142" spans="1:26" x14ac:dyDescent="0.35">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row>
    <row r="143" spans="1:26" x14ac:dyDescent="0.3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row>
    <row r="144" spans="1:26" x14ac:dyDescent="0.35">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row>
    <row r="145" spans="1:26" x14ac:dyDescent="0.35">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row>
    <row r="146" spans="1:26" x14ac:dyDescent="0.35">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row>
    <row r="147" spans="1:26" x14ac:dyDescent="0.35">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row>
    <row r="148" spans="1:26" x14ac:dyDescent="0.35">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row>
    <row r="149" spans="1:26" x14ac:dyDescent="0.35">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row>
    <row r="150" spans="1:26" x14ac:dyDescent="0.35">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row>
    <row r="151" spans="1:26" x14ac:dyDescent="0.35">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row>
    <row r="152" spans="1:26" x14ac:dyDescent="0.3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row>
    <row r="153" spans="1:26" x14ac:dyDescent="0.35">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row>
    <row r="154" spans="1:26" x14ac:dyDescent="0.3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row>
    <row r="155" spans="1:26" x14ac:dyDescent="0.35">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row>
    <row r="156" spans="1:26" x14ac:dyDescent="0.35">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row>
    <row r="157" spans="1:26" x14ac:dyDescent="0.35">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row>
    <row r="158" spans="1:26" x14ac:dyDescent="0.35">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row>
    <row r="159" spans="1:26" x14ac:dyDescent="0.35">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row>
    <row r="160" spans="1:26" x14ac:dyDescent="0.35">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row>
    <row r="161" spans="1:26" x14ac:dyDescent="0.35">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row>
    <row r="162" spans="1:26" x14ac:dyDescent="0.35">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row>
    <row r="163" spans="1:26" x14ac:dyDescent="0.3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row>
    <row r="164" spans="1:26" x14ac:dyDescent="0.35">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row>
    <row r="165" spans="1:26" x14ac:dyDescent="0.3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row>
    <row r="166" spans="1:26" x14ac:dyDescent="0.35">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row>
    <row r="167" spans="1:26" x14ac:dyDescent="0.35">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row>
    <row r="168" spans="1:26" x14ac:dyDescent="0.35">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row>
    <row r="169" spans="1:26" x14ac:dyDescent="0.35">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row>
    <row r="170" spans="1:26" x14ac:dyDescent="0.35">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row>
    <row r="171" spans="1:26" x14ac:dyDescent="0.35">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row>
    <row r="172" spans="1:26" x14ac:dyDescent="0.35">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row>
    <row r="173" spans="1:26" x14ac:dyDescent="0.35">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row>
    <row r="174" spans="1:26" x14ac:dyDescent="0.3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row>
    <row r="175" spans="1:26" x14ac:dyDescent="0.35">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row>
    <row r="176" spans="1:26" x14ac:dyDescent="0.35">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row>
    <row r="177" spans="1:26" x14ac:dyDescent="0.35">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row>
    <row r="178" spans="1:26" x14ac:dyDescent="0.35">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row>
    <row r="179" spans="1:26" x14ac:dyDescent="0.35">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row>
    <row r="180" spans="1:26" x14ac:dyDescent="0.3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row>
    <row r="181" spans="1:26" x14ac:dyDescent="0.35">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row>
    <row r="182" spans="1:26" x14ac:dyDescent="0.35">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row>
    <row r="183" spans="1:26" x14ac:dyDescent="0.35">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row>
    <row r="184" spans="1:26" x14ac:dyDescent="0.35">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row>
    <row r="185" spans="1:26" x14ac:dyDescent="0.35">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row>
    <row r="186" spans="1:26" x14ac:dyDescent="0.35">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row>
    <row r="187" spans="1:26" x14ac:dyDescent="0.35">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row>
    <row r="188" spans="1:26" x14ac:dyDescent="0.35">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row>
    <row r="189" spans="1:26" x14ac:dyDescent="0.35">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row>
    <row r="190" spans="1:26" x14ac:dyDescent="0.35">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row>
    <row r="191" spans="1:26" x14ac:dyDescent="0.35">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row>
    <row r="192" spans="1:26" x14ac:dyDescent="0.35">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row>
    <row r="193" spans="1:26" x14ac:dyDescent="0.35">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row>
    <row r="194" spans="1:26" x14ac:dyDescent="0.35">
      <c r="A194" s="196"/>
      <c r="B194" s="196"/>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row>
    <row r="195" spans="1:26" x14ac:dyDescent="0.35">
      <c r="A195" s="196"/>
      <c r="B195" s="196"/>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row>
    <row r="196" spans="1:26" x14ac:dyDescent="0.35">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row>
    <row r="197" spans="1:26" x14ac:dyDescent="0.35">
      <c r="A197" s="196"/>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row>
    <row r="198" spans="1:26" x14ac:dyDescent="0.35">
      <c r="A198" s="196"/>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row>
    <row r="199" spans="1:26" x14ac:dyDescent="0.35">
      <c r="A199" s="196"/>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row>
    <row r="200" spans="1:26" x14ac:dyDescent="0.3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row>
    <row r="201" spans="1:26" x14ac:dyDescent="0.35">
      <c r="A201" s="196"/>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row>
    <row r="202" spans="1:26" x14ac:dyDescent="0.35">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row>
    <row r="203" spans="1:26" x14ac:dyDescent="0.35">
      <c r="A203" s="196"/>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row>
    <row r="204" spans="1:26" x14ac:dyDescent="0.35">
      <c r="A204" s="196"/>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row>
    <row r="205" spans="1:26" x14ac:dyDescent="0.35">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row>
    <row r="206" spans="1:26" x14ac:dyDescent="0.35">
      <c r="A206" s="196"/>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row>
    <row r="207" spans="1:26" x14ac:dyDescent="0.35">
      <c r="A207" s="196"/>
      <c r="B207" s="196"/>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row>
    <row r="208" spans="1:26" x14ac:dyDescent="0.35">
      <c r="A208" s="196"/>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row>
    <row r="209" spans="1:26" x14ac:dyDescent="0.35">
      <c r="A209" s="196"/>
      <c r="B209" s="196"/>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row>
    <row r="210" spans="1:26" x14ac:dyDescent="0.35">
      <c r="A210" s="196"/>
      <c r="B210" s="196"/>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row>
    <row r="211" spans="1:26" x14ac:dyDescent="0.3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row>
    <row r="212" spans="1:26" x14ac:dyDescent="0.35">
      <c r="A212" s="196"/>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row>
    <row r="213" spans="1:26" x14ac:dyDescent="0.3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row>
    <row r="214" spans="1:26" x14ac:dyDescent="0.35">
      <c r="A214" s="196"/>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row>
    <row r="215" spans="1:26" x14ac:dyDescent="0.35">
      <c r="A215" s="196"/>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row>
    <row r="216" spans="1:26" x14ac:dyDescent="0.35">
      <c r="A216" s="196"/>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row>
    <row r="217" spans="1:26" x14ac:dyDescent="0.35">
      <c r="A217" s="196"/>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row>
    <row r="218" spans="1:26" x14ac:dyDescent="0.35">
      <c r="A218" s="196"/>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row>
    <row r="219" spans="1:26" x14ac:dyDescent="0.35">
      <c r="A219" s="196"/>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row>
    <row r="220" spans="1:26" x14ac:dyDescent="0.35">
      <c r="A220" s="196"/>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row>
    <row r="221" spans="1:26" x14ac:dyDescent="0.35">
      <c r="A221" s="196"/>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row>
    <row r="222" spans="1:26" x14ac:dyDescent="0.35">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row>
    <row r="223" spans="1:26" x14ac:dyDescent="0.35">
      <c r="A223" s="196"/>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row>
    <row r="224" spans="1:26" x14ac:dyDescent="0.35">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row>
    <row r="225" spans="1:26" x14ac:dyDescent="0.35">
      <c r="A225" s="196"/>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row>
    <row r="226" spans="1:26" x14ac:dyDescent="0.35">
      <c r="A226" s="196"/>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row>
    <row r="227" spans="1:26" x14ac:dyDescent="0.35">
      <c r="A227" s="196"/>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row>
    <row r="228" spans="1:26" x14ac:dyDescent="0.35">
      <c r="A228" s="196"/>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row>
    <row r="229" spans="1:26" x14ac:dyDescent="0.35">
      <c r="A229" s="196"/>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row>
    <row r="230" spans="1:26" x14ac:dyDescent="0.35">
      <c r="A230" s="196"/>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row>
    <row r="231" spans="1:26" x14ac:dyDescent="0.35">
      <c r="A231" s="196"/>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row>
    <row r="232" spans="1:26" x14ac:dyDescent="0.35">
      <c r="A232" s="196"/>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row>
    <row r="233" spans="1:26" x14ac:dyDescent="0.35">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row>
    <row r="234" spans="1:26" x14ac:dyDescent="0.35">
      <c r="A234" s="196"/>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row>
    <row r="235" spans="1:26" x14ac:dyDescent="0.35">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row>
    <row r="236" spans="1:26" x14ac:dyDescent="0.35">
      <c r="A236" s="196"/>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row>
    <row r="237" spans="1:26" x14ac:dyDescent="0.35">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row>
    <row r="238" spans="1:26" x14ac:dyDescent="0.35">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row>
    <row r="239" spans="1:26" x14ac:dyDescent="0.35">
      <c r="A239" s="196"/>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row>
    <row r="240" spans="1:26" x14ac:dyDescent="0.35">
      <c r="A240" s="196"/>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row>
    <row r="241" spans="1:26" x14ac:dyDescent="0.35">
      <c r="A241" s="196"/>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row>
    <row r="242" spans="1:26" x14ac:dyDescent="0.35">
      <c r="A242" s="196"/>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row>
    <row r="243" spans="1:26" x14ac:dyDescent="0.35">
      <c r="A243" s="196"/>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row>
    <row r="244" spans="1:26" x14ac:dyDescent="0.35">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row>
    <row r="245" spans="1:26" x14ac:dyDescent="0.35">
      <c r="A245" s="196"/>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row>
    <row r="246" spans="1:26" x14ac:dyDescent="0.35">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row>
    <row r="247" spans="1:26" x14ac:dyDescent="0.35">
      <c r="A247" s="196"/>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row>
    <row r="248" spans="1:26" x14ac:dyDescent="0.35">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row>
    <row r="249" spans="1:26" x14ac:dyDescent="0.35">
      <c r="A249" s="19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row>
    <row r="250" spans="1:26" x14ac:dyDescent="0.35">
      <c r="A250" s="196"/>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row>
    <row r="251" spans="1:26" x14ac:dyDescent="0.35">
      <c r="A251" s="196"/>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row>
    <row r="252" spans="1:26" x14ac:dyDescent="0.35">
      <c r="A252" s="196"/>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row>
    <row r="253" spans="1:26" x14ac:dyDescent="0.35">
      <c r="A253" s="196"/>
      <c r="B253" s="196"/>
      <c r="C253" s="196"/>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row>
    <row r="254" spans="1:26" x14ac:dyDescent="0.35">
      <c r="A254" s="196"/>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row>
    <row r="255" spans="1:26" x14ac:dyDescent="0.35">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row>
    <row r="256" spans="1:26" x14ac:dyDescent="0.35">
      <c r="A256" s="196"/>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row>
    <row r="257" spans="1:26" x14ac:dyDescent="0.35">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row>
    <row r="258" spans="1:26" x14ac:dyDescent="0.35">
      <c r="A258" s="196"/>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row>
    <row r="259" spans="1:26" x14ac:dyDescent="0.35">
      <c r="A259" s="196"/>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row>
    <row r="260" spans="1:26" x14ac:dyDescent="0.35">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row>
    <row r="261" spans="1:26" x14ac:dyDescent="0.35">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row>
    <row r="262" spans="1:26" x14ac:dyDescent="0.35">
      <c r="A262" s="196"/>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row>
    <row r="263" spans="1:26" x14ac:dyDescent="0.35">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row>
    <row r="264" spans="1:26" x14ac:dyDescent="0.35">
      <c r="A264" s="196"/>
      <c r="B264" s="196"/>
      <c r="C264" s="196"/>
      <c r="D264" s="196"/>
      <c r="E264" s="196"/>
      <c r="F264" s="196"/>
      <c r="G264" s="196"/>
      <c r="H264" s="196"/>
      <c r="I264" s="196"/>
      <c r="J264" s="196"/>
      <c r="K264" s="196"/>
      <c r="L264" s="196"/>
      <c r="M264" s="196"/>
      <c r="N264" s="196"/>
      <c r="O264" s="196"/>
      <c r="P264" s="196"/>
      <c r="Q264" s="196"/>
      <c r="R264" s="196"/>
      <c r="S264" s="196"/>
      <c r="T264" s="196"/>
      <c r="U264" s="196"/>
      <c r="V264" s="196"/>
      <c r="W264" s="196"/>
      <c r="X264" s="196"/>
      <c r="Y264" s="196"/>
      <c r="Z264" s="196"/>
    </row>
    <row r="265" spans="1:26" x14ac:dyDescent="0.35">
      <c r="A265" s="196"/>
      <c r="B265" s="196"/>
      <c r="C265" s="196"/>
      <c r="D265" s="196"/>
      <c r="E265" s="196"/>
      <c r="F265" s="196"/>
      <c r="G265" s="196"/>
      <c r="H265" s="196"/>
      <c r="I265" s="196"/>
      <c r="J265" s="196"/>
      <c r="K265" s="196"/>
      <c r="L265" s="196"/>
      <c r="M265" s="196"/>
      <c r="N265" s="196"/>
      <c r="O265" s="196"/>
      <c r="P265" s="196"/>
      <c r="Q265" s="196"/>
      <c r="R265" s="196"/>
      <c r="S265" s="196"/>
      <c r="T265" s="196"/>
      <c r="U265" s="196"/>
      <c r="V265" s="196"/>
      <c r="W265" s="196"/>
      <c r="X265" s="196"/>
      <c r="Y265" s="196"/>
      <c r="Z265" s="196"/>
    </row>
    <row r="266" spans="1:26" x14ac:dyDescent="0.35">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row>
    <row r="267" spans="1:26" x14ac:dyDescent="0.35">
      <c r="A267" s="196"/>
      <c r="B267" s="196"/>
      <c r="C267" s="196"/>
      <c r="D267" s="196"/>
      <c r="E267" s="196"/>
      <c r="F267" s="196"/>
      <c r="G267" s="196"/>
      <c r="H267" s="196"/>
      <c r="I267" s="196"/>
      <c r="J267" s="196"/>
      <c r="K267" s="196"/>
      <c r="L267" s="196"/>
      <c r="M267" s="196"/>
      <c r="N267" s="196"/>
      <c r="O267" s="196"/>
      <c r="P267" s="196"/>
      <c r="Q267" s="196"/>
      <c r="R267" s="196"/>
      <c r="S267" s="196"/>
      <c r="T267" s="196"/>
      <c r="U267" s="196"/>
      <c r="V267" s="196"/>
      <c r="W267" s="196"/>
      <c r="X267" s="196"/>
      <c r="Y267" s="196"/>
      <c r="Z267" s="196"/>
    </row>
    <row r="268" spans="1:26" x14ac:dyDescent="0.35">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row>
    <row r="269" spans="1:26" x14ac:dyDescent="0.35">
      <c r="A269" s="196"/>
      <c r="B269" s="196"/>
      <c r="C269" s="196"/>
      <c r="D269" s="196"/>
      <c r="E269" s="196"/>
      <c r="F269" s="196"/>
      <c r="G269" s="196"/>
      <c r="H269" s="196"/>
      <c r="I269" s="196"/>
      <c r="J269" s="196"/>
      <c r="K269" s="196"/>
      <c r="L269" s="196"/>
      <c r="M269" s="196"/>
      <c r="N269" s="196"/>
      <c r="O269" s="196"/>
      <c r="P269" s="196"/>
      <c r="Q269" s="196"/>
      <c r="R269" s="196"/>
      <c r="S269" s="196"/>
      <c r="T269" s="196"/>
      <c r="U269" s="196"/>
      <c r="V269" s="196"/>
      <c r="W269" s="196"/>
      <c r="X269" s="196"/>
      <c r="Y269" s="196"/>
      <c r="Z269" s="196"/>
    </row>
    <row r="270" spans="1:26" x14ac:dyDescent="0.35">
      <c r="A270" s="196"/>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row>
    <row r="271" spans="1:26" x14ac:dyDescent="0.35">
      <c r="A271" s="196"/>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row>
    <row r="272" spans="1:26" x14ac:dyDescent="0.35">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row>
    <row r="273" spans="1:26" x14ac:dyDescent="0.35">
      <c r="A273" s="196"/>
      <c r="B273" s="196"/>
      <c r="C273" s="196"/>
      <c r="D273" s="196"/>
      <c r="E273" s="196"/>
      <c r="F273" s="196"/>
      <c r="G273" s="196"/>
      <c r="H273" s="196"/>
      <c r="I273" s="196"/>
      <c r="J273" s="196"/>
      <c r="K273" s="196"/>
      <c r="L273" s="196"/>
      <c r="M273" s="196"/>
      <c r="N273" s="196"/>
      <c r="O273" s="196"/>
      <c r="P273" s="196"/>
      <c r="Q273" s="196"/>
      <c r="R273" s="196"/>
      <c r="S273" s="196"/>
      <c r="T273" s="196"/>
      <c r="U273" s="196"/>
      <c r="V273" s="196"/>
      <c r="W273" s="196"/>
      <c r="X273" s="196"/>
      <c r="Y273" s="196"/>
      <c r="Z273" s="196"/>
    </row>
    <row r="274" spans="1:26" x14ac:dyDescent="0.35">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row>
    <row r="275" spans="1:26" x14ac:dyDescent="0.35">
      <c r="A275" s="196"/>
      <c r="B275" s="196"/>
      <c r="C275" s="196"/>
      <c r="D275" s="196"/>
      <c r="E275" s="196"/>
      <c r="F275" s="196"/>
      <c r="G275" s="196"/>
      <c r="H275" s="196"/>
      <c r="I275" s="196"/>
      <c r="J275" s="196"/>
      <c r="K275" s="196"/>
      <c r="L275" s="196"/>
      <c r="M275" s="196"/>
      <c r="N275" s="196"/>
      <c r="O275" s="196"/>
      <c r="P275" s="196"/>
      <c r="Q275" s="196"/>
      <c r="R275" s="196"/>
      <c r="S275" s="196"/>
      <c r="T275" s="196"/>
      <c r="U275" s="196"/>
      <c r="V275" s="196"/>
      <c r="W275" s="196"/>
      <c r="X275" s="196"/>
      <c r="Y275" s="196"/>
      <c r="Z275" s="196"/>
    </row>
    <row r="276" spans="1:26" x14ac:dyDescent="0.35">
      <c r="A276" s="196"/>
      <c r="B276" s="196"/>
      <c r="C276" s="196"/>
      <c r="D276" s="196"/>
      <c r="E276" s="196"/>
      <c r="F276" s="196"/>
      <c r="G276" s="196"/>
      <c r="H276" s="196"/>
      <c r="I276" s="196"/>
      <c r="J276" s="196"/>
      <c r="K276" s="196"/>
      <c r="L276" s="196"/>
      <c r="M276" s="196"/>
      <c r="N276" s="196"/>
      <c r="O276" s="196"/>
      <c r="P276" s="196"/>
      <c r="Q276" s="196"/>
      <c r="R276" s="196"/>
      <c r="S276" s="196"/>
      <c r="T276" s="196"/>
      <c r="U276" s="196"/>
      <c r="V276" s="196"/>
      <c r="W276" s="196"/>
      <c r="X276" s="196"/>
      <c r="Y276" s="196"/>
      <c r="Z276" s="196"/>
    </row>
    <row r="277" spans="1:26" x14ac:dyDescent="0.35">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row>
    <row r="278" spans="1:26" x14ac:dyDescent="0.35">
      <c r="A278" s="196"/>
      <c r="B278" s="196"/>
      <c r="C278" s="196"/>
      <c r="D278" s="196"/>
      <c r="E278" s="196"/>
      <c r="F278" s="196"/>
      <c r="G278" s="196"/>
      <c r="H278" s="196"/>
      <c r="I278" s="196"/>
      <c r="J278" s="196"/>
      <c r="K278" s="196"/>
      <c r="L278" s="196"/>
      <c r="M278" s="196"/>
      <c r="N278" s="196"/>
      <c r="O278" s="196"/>
      <c r="P278" s="196"/>
      <c r="Q278" s="196"/>
      <c r="R278" s="196"/>
      <c r="S278" s="196"/>
      <c r="T278" s="196"/>
      <c r="U278" s="196"/>
      <c r="V278" s="196"/>
      <c r="W278" s="196"/>
      <c r="X278" s="196"/>
      <c r="Y278" s="196"/>
      <c r="Z278" s="196"/>
    </row>
    <row r="279" spans="1:26" x14ac:dyDescent="0.35">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row>
    <row r="280" spans="1:26" x14ac:dyDescent="0.35">
      <c r="A280" s="196"/>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row>
    <row r="281" spans="1:26" x14ac:dyDescent="0.3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row>
    <row r="282" spans="1:26" x14ac:dyDescent="0.35">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row>
    <row r="283" spans="1:26" x14ac:dyDescent="0.35">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row>
    <row r="284" spans="1:26" x14ac:dyDescent="0.35">
      <c r="A284" s="196"/>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row>
    <row r="285" spans="1:26" x14ac:dyDescent="0.35">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row>
    <row r="286" spans="1:26" x14ac:dyDescent="0.35">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row>
    <row r="287" spans="1:26" x14ac:dyDescent="0.35">
      <c r="A287" s="196"/>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row>
    <row r="288" spans="1:26" x14ac:dyDescent="0.35">
      <c r="A288" s="196"/>
      <c r="B288" s="196"/>
      <c r="C288" s="196"/>
      <c r="D288" s="196"/>
      <c r="E288" s="196"/>
      <c r="F288" s="196"/>
      <c r="G288" s="196"/>
      <c r="H288" s="196"/>
      <c r="I288" s="196"/>
      <c r="J288" s="196"/>
      <c r="K288" s="196"/>
      <c r="L288" s="196"/>
      <c r="M288" s="196"/>
      <c r="N288" s="196"/>
      <c r="O288" s="196"/>
      <c r="P288" s="196"/>
      <c r="Q288" s="196"/>
      <c r="R288" s="196"/>
      <c r="S288" s="196"/>
      <c r="T288" s="196"/>
      <c r="U288" s="196"/>
      <c r="V288" s="196"/>
      <c r="W288" s="196"/>
      <c r="X288" s="196"/>
      <c r="Y288" s="196"/>
      <c r="Z288" s="196"/>
    </row>
    <row r="289" spans="1:26" x14ac:dyDescent="0.35">
      <c r="A289" s="196"/>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row>
    <row r="290" spans="1:26" x14ac:dyDescent="0.35">
      <c r="A290" s="196"/>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row>
    <row r="291" spans="1:26" x14ac:dyDescent="0.35">
      <c r="A291" s="196"/>
      <c r="B291" s="196"/>
      <c r="C291" s="196"/>
      <c r="D291" s="196"/>
      <c r="E291" s="196"/>
      <c r="F291" s="196"/>
      <c r="G291" s="196"/>
      <c r="H291" s="196"/>
      <c r="I291" s="196"/>
      <c r="J291" s="196"/>
      <c r="K291" s="196"/>
      <c r="L291" s="196"/>
      <c r="M291" s="196"/>
      <c r="N291" s="196"/>
      <c r="O291" s="196"/>
      <c r="P291" s="196"/>
      <c r="Q291" s="196"/>
      <c r="R291" s="196"/>
      <c r="S291" s="196"/>
      <c r="T291" s="196"/>
      <c r="U291" s="196"/>
      <c r="V291" s="196"/>
      <c r="W291" s="196"/>
      <c r="X291" s="196"/>
      <c r="Y291" s="196"/>
      <c r="Z291" s="196"/>
    </row>
    <row r="292" spans="1:26" x14ac:dyDescent="0.35">
      <c r="A292" s="196"/>
      <c r="B292" s="196"/>
      <c r="C292" s="196"/>
      <c r="D292" s="196"/>
      <c r="E292" s="196"/>
      <c r="F292" s="196"/>
      <c r="G292" s="196"/>
      <c r="H292" s="196"/>
      <c r="I292" s="196"/>
      <c r="J292" s="196"/>
      <c r="K292" s="196"/>
      <c r="L292" s="196"/>
      <c r="M292" s="196"/>
      <c r="N292" s="196"/>
      <c r="O292" s="196"/>
      <c r="P292" s="196"/>
      <c r="Q292" s="196"/>
      <c r="R292" s="196"/>
      <c r="S292" s="196"/>
      <c r="T292" s="196"/>
      <c r="U292" s="196"/>
      <c r="V292" s="196"/>
      <c r="W292" s="196"/>
      <c r="X292" s="196"/>
      <c r="Y292" s="196"/>
      <c r="Z292" s="196"/>
    </row>
    <row r="293" spans="1:26" x14ac:dyDescent="0.35">
      <c r="A293" s="196"/>
      <c r="B293" s="196"/>
      <c r="C293" s="196"/>
      <c r="D293" s="196"/>
      <c r="E293" s="196"/>
      <c r="F293" s="196"/>
      <c r="G293" s="196"/>
      <c r="H293" s="196"/>
      <c r="I293" s="196"/>
      <c r="J293" s="196"/>
      <c r="K293" s="196"/>
      <c r="L293" s="196"/>
      <c r="M293" s="196"/>
      <c r="N293" s="196"/>
      <c r="O293" s="196"/>
      <c r="P293" s="196"/>
      <c r="Q293" s="196"/>
      <c r="R293" s="196"/>
      <c r="S293" s="196"/>
      <c r="T293" s="196"/>
      <c r="U293" s="196"/>
      <c r="V293" s="196"/>
      <c r="W293" s="196"/>
      <c r="X293" s="196"/>
      <c r="Y293" s="196"/>
      <c r="Z293" s="196"/>
    </row>
    <row r="294" spans="1:26" x14ac:dyDescent="0.35">
      <c r="A294" s="196"/>
      <c r="B294" s="196"/>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row>
    <row r="295" spans="1:26" x14ac:dyDescent="0.35">
      <c r="A295" s="196"/>
      <c r="B295" s="196"/>
      <c r="C295" s="196"/>
      <c r="D295" s="196"/>
      <c r="E295" s="196"/>
      <c r="F295" s="196"/>
      <c r="G295" s="196"/>
      <c r="H295" s="196"/>
      <c r="I295" s="196"/>
      <c r="J295" s="196"/>
      <c r="K295" s="196"/>
      <c r="L295" s="196"/>
      <c r="M295" s="196"/>
      <c r="N295" s="196"/>
      <c r="O295" s="196"/>
      <c r="P295" s="196"/>
      <c r="Q295" s="196"/>
      <c r="R295" s="196"/>
      <c r="S295" s="196"/>
      <c r="T295" s="196"/>
      <c r="U295" s="196"/>
      <c r="V295" s="196"/>
      <c r="W295" s="196"/>
      <c r="X295" s="196"/>
      <c r="Y295" s="196"/>
      <c r="Z295" s="196"/>
    </row>
    <row r="296" spans="1:26" x14ac:dyDescent="0.35">
      <c r="A296" s="196"/>
      <c r="B296" s="196"/>
      <c r="C296" s="196"/>
      <c r="D296" s="196"/>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row>
    <row r="297" spans="1:26" x14ac:dyDescent="0.35">
      <c r="A297" s="196"/>
      <c r="B297" s="196"/>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row>
    <row r="298" spans="1:26" x14ac:dyDescent="0.35">
      <c r="A298" s="196"/>
      <c r="B298" s="196"/>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row>
    <row r="299" spans="1:26" x14ac:dyDescent="0.35">
      <c r="A299" s="196"/>
      <c r="B299" s="196"/>
      <c r="C299" s="196"/>
      <c r="D299" s="196"/>
      <c r="E299" s="196"/>
      <c r="F299" s="196"/>
      <c r="G299" s="196"/>
      <c r="H299" s="196"/>
      <c r="I299" s="196"/>
      <c r="J299" s="196"/>
      <c r="K299" s="196"/>
      <c r="L299" s="196"/>
      <c r="M299" s="196"/>
      <c r="N299" s="196"/>
      <c r="O299" s="196"/>
      <c r="P299" s="196"/>
      <c r="Q299" s="196"/>
      <c r="R299" s="196"/>
      <c r="S299" s="196"/>
      <c r="T299" s="196"/>
      <c r="U299" s="196"/>
      <c r="V299" s="196"/>
      <c r="W299" s="196"/>
      <c r="X299" s="196"/>
      <c r="Y299" s="196"/>
      <c r="Z299" s="196"/>
    </row>
    <row r="300" spans="1:26" x14ac:dyDescent="0.35">
      <c r="A300" s="196"/>
      <c r="B300" s="196"/>
      <c r="C300" s="196"/>
      <c r="D300" s="196"/>
      <c r="E300" s="196"/>
      <c r="F300" s="196"/>
      <c r="G300" s="196"/>
      <c r="H300" s="196"/>
      <c r="I300" s="196"/>
      <c r="J300" s="196"/>
      <c r="K300" s="196"/>
      <c r="L300" s="196"/>
      <c r="M300" s="196"/>
      <c r="N300" s="196"/>
      <c r="O300" s="196"/>
      <c r="P300" s="196"/>
      <c r="Q300" s="196"/>
      <c r="R300" s="196"/>
      <c r="S300" s="196"/>
      <c r="T300" s="196"/>
      <c r="U300" s="196"/>
      <c r="V300" s="196"/>
      <c r="W300" s="196"/>
      <c r="X300" s="196"/>
      <c r="Y300" s="196"/>
      <c r="Z300" s="196"/>
    </row>
    <row r="301" spans="1:26" x14ac:dyDescent="0.35">
      <c r="A301" s="196"/>
      <c r="B301" s="196"/>
      <c r="C301" s="196"/>
      <c r="D301" s="196"/>
      <c r="E301" s="196"/>
      <c r="F301" s="196"/>
      <c r="G301" s="196"/>
      <c r="H301" s="196"/>
      <c r="I301" s="196"/>
      <c r="J301" s="196"/>
      <c r="K301" s="196"/>
      <c r="L301" s="196"/>
      <c r="M301" s="196"/>
      <c r="N301" s="196"/>
      <c r="O301" s="196"/>
      <c r="P301" s="196"/>
      <c r="Q301" s="196"/>
      <c r="R301" s="196"/>
      <c r="S301" s="196"/>
      <c r="T301" s="196"/>
      <c r="U301" s="196"/>
      <c r="V301" s="196"/>
      <c r="W301" s="196"/>
      <c r="X301" s="196"/>
      <c r="Y301" s="196"/>
      <c r="Z301" s="196"/>
    </row>
    <row r="302" spans="1:26" x14ac:dyDescent="0.35">
      <c r="A302" s="196"/>
      <c r="B302" s="196"/>
      <c r="C302" s="196"/>
      <c r="D302" s="196"/>
      <c r="E302" s="196"/>
      <c r="F302" s="196"/>
      <c r="G302" s="196"/>
      <c r="H302" s="196"/>
      <c r="I302" s="196"/>
      <c r="J302" s="196"/>
      <c r="K302" s="196"/>
      <c r="L302" s="196"/>
      <c r="M302" s="196"/>
      <c r="N302" s="196"/>
      <c r="O302" s="196"/>
      <c r="P302" s="196"/>
      <c r="Q302" s="196"/>
      <c r="R302" s="196"/>
      <c r="S302" s="196"/>
      <c r="T302" s="196"/>
      <c r="U302" s="196"/>
      <c r="V302" s="196"/>
      <c r="W302" s="196"/>
      <c r="X302" s="196"/>
      <c r="Y302" s="196"/>
      <c r="Z302" s="196"/>
    </row>
    <row r="303" spans="1:26" x14ac:dyDescent="0.35">
      <c r="A303" s="196"/>
      <c r="B303" s="196"/>
      <c r="C303" s="196"/>
      <c r="D303" s="196"/>
      <c r="E303" s="196"/>
      <c r="F303" s="196"/>
      <c r="G303" s="196"/>
      <c r="H303" s="196"/>
      <c r="I303" s="196"/>
      <c r="J303" s="196"/>
      <c r="K303" s="196"/>
      <c r="L303" s="196"/>
      <c r="M303" s="196"/>
      <c r="N303" s="196"/>
      <c r="O303" s="196"/>
      <c r="P303" s="196"/>
      <c r="Q303" s="196"/>
      <c r="R303" s="196"/>
      <c r="S303" s="196"/>
      <c r="T303" s="196"/>
      <c r="U303" s="196"/>
      <c r="V303" s="196"/>
      <c r="W303" s="196"/>
      <c r="X303" s="196"/>
      <c r="Y303" s="196"/>
      <c r="Z303" s="196"/>
    </row>
    <row r="304" spans="1:26" x14ac:dyDescent="0.35">
      <c r="A304" s="196"/>
      <c r="B304" s="196"/>
      <c r="C304" s="196"/>
      <c r="D304" s="196"/>
      <c r="E304" s="196"/>
      <c r="F304" s="196"/>
      <c r="G304" s="196"/>
      <c r="H304" s="196"/>
      <c r="I304" s="196"/>
      <c r="J304" s="196"/>
      <c r="K304" s="196"/>
      <c r="L304" s="196"/>
      <c r="M304" s="196"/>
      <c r="N304" s="196"/>
      <c r="O304" s="196"/>
      <c r="P304" s="196"/>
      <c r="Q304" s="196"/>
      <c r="R304" s="196"/>
      <c r="S304" s="196"/>
      <c r="T304" s="196"/>
      <c r="U304" s="196"/>
      <c r="V304" s="196"/>
      <c r="W304" s="196"/>
      <c r="X304" s="196"/>
      <c r="Y304" s="196"/>
      <c r="Z304" s="196"/>
    </row>
    <row r="305" spans="1:26" x14ac:dyDescent="0.35">
      <c r="A305" s="196"/>
      <c r="B305" s="196"/>
      <c r="C305" s="196"/>
      <c r="D305" s="196"/>
      <c r="E305" s="196"/>
      <c r="F305" s="196"/>
      <c r="G305" s="196"/>
      <c r="H305" s="196"/>
      <c r="I305" s="196"/>
      <c r="J305" s="196"/>
      <c r="K305" s="196"/>
      <c r="L305" s="196"/>
      <c r="M305" s="196"/>
      <c r="N305" s="196"/>
      <c r="O305" s="196"/>
      <c r="P305" s="196"/>
      <c r="Q305" s="196"/>
      <c r="R305" s="196"/>
      <c r="S305" s="196"/>
      <c r="T305" s="196"/>
      <c r="U305" s="196"/>
      <c r="V305" s="196"/>
      <c r="W305" s="196"/>
      <c r="X305" s="196"/>
      <c r="Y305" s="196"/>
      <c r="Z305" s="196"/>
    </row>
    <row r="306" spans="1:26" x14ac:dyDescent="0.35">
      <c r="A306" s="196"/>
      <c r="B306" s="196"/>
      <c r="C306" s="196"/>
      <c r="D306" s="196"/>
      <c r="E306" s="196"/>
      <c r="F306" s="196"/>
      <c r="G306" s="196"/>
      <c r="H306" s="196"/>
      <c r="I306" s="196"/>
      <c r="J306" s="196"/>
      <c r="K306" s="196"/>
      <c r="L306" s="196"/>
      <c r="M306" s="196"/>
      <c r="N306" s="196"/>
      <c r="O306" s="196"/>
      <c r="P306" s="196"/>
      <c r="Q306" s="196"/>
      <c r="R306" s="196"/>
      <c r="S306" s="196"/>
      <c r="T306" s="196"/>
      <c r="U306" s="196"/>
      <c r="V306" s="196"/>
      <c r="W306" s="196"/>
      <c r="X306" s="196"/>
      <c r="Y306" s="196"/>
      <c r="Z306" s="196"/>
    </row>
    <row r="307" spans="1:26" x14ac:dyDescent="0.35">
      <c r="A307" s="196"/>
      <c r="B307" s="196"/>
      <c r="C307" s="196"/>
      <c r="D307" s="196"/>
      <c r="E307" s="196"/>
      <c r="F307" s="196"/>
      <c r="G307" s="196"/>
      <c r="H307" s="196"/>
      <c r="I307" s="196"/>
      <c r="J307" s="196"/>
      <c r="K307" s="196"/>
      <c r="L307" s="196"/>
      <c r="M307" s="196"/>
      <c r="N307" s="196"/>
      <c r="O307" s="196"/>
      <c r="P307" s="196"/>
      <c r="Q307" s="196"/>
      <c r="R307" s="196"/>
      <c r="S307" s="196"/>
      <c r="T307" s="196"/>
      <c r="U307" s="196"/>
      <c r="V307" s="196"/>
      <c r="W307" s="196"/>
      <c r="X307" s="196"/>
      <c r="Y307" s="196"/>
      <c r="Z307" s="196"/>
    </row>
    <row r="308" spans="1:26" x14ac:dyDescent="0.35">
      <c r="A308" s="196"/>
      <c r="B308" s="196"/>
      <c r="C308" s="196"/>
      <c r="D308" s="196"/>
      <c r="E308" s="196"/>
      <c r="F308" s="196"/>
      <c r="G308" s="196"/>
      <c r="H308" s="196"/>
      <c r="I308" s="196"/>
      <c r="J308" s="196"/>
      <c r="K308" s="196"/>
      <c r="L308" s="196"/>
      <c r="M308" s="196"/>
      <c r="N308" s="196"/>
      <c r="O308" s="196"/>
      <c r="P308" s="196"/>
      <c r="Q308" s="196"/>
      <c r="R308" s="196"/>
      <c r="S308" s="196"/>
      <c r="T308" s="196"/>
      <c r="U308" s="196"/>
      <c r="V308" s="196"/>
      <c r="W308" s="196"/>
      <c r="X308" s="196"/>
      <c r="Y308" s="196"/>
      <c r="Z308" s="196"/>
    </row>
    <row r="309" spans="1:26" x14ac:dyDescent="0.35">
      <c r="A309" s="196"/>
      <c r="B309" s="196"/>
      <c r="C309" s="196"/>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row>
    <row r="310" spans="1:26" x14ac:dyDescent="0.35">
      <c r="A310" s="196"/>
      <c r="B310" s="196"/>
      <c r="C310" s="196"/>
      <c r="D310" s="196"/>
      <c r="E310" s="196"/>
      <c r="F310" s="196"/>
      <c r="G310" s="196"/>
      <c r="H310" s="196"/>
      <c r="I310" s="196"/>
      <c r="J310" s="196"/>
      <c r="K310" s="196"/>
      <c r="L310" s="196"/>
      <c r="M310" s="196"/>
      <c r="N310" s="196"/>
      <c r="O310" s="196"/>
      <c r="P310" s="196"/>
      <c r="Q310" s="196"/>
      <c r="R310" s="196"/>
      <c r="S310" s="196"/>
      <c r="T310" s="196"/>
      <c r="U310" s="196"/>
      <c r="V310" s="196"/>
      <c r="W310" s="196"/>
      <c r="X310" s="196"/>
      <c r="Y310" s="196"/>
      <c r="Z310" s="196"/>
    </row>
    <row r="311" spans="1:26" x14ac:dyDescent="0.35">
      <c r="A311" s="196"/>
      <c r="B311" s="196"/>
      <c r="C311" s="196"/>
      <c r="D311" s="196"/>
      <c r="E311" s="196"/>
      <c r="F311" s="196"/>
      <c r="G311" s="196"/>
      <c r="H311" s="196"/>
      <c r="I311" s="196"/>
      <c r="J311" s="196"/>
      <c r="K311" s="196"/>
      <c r="L311" s="196"/>
      <c r="M311" s="196"/>
      <c r="N311" s="196"/>
      <c r="O311" s="196"/>
      <c r="P311" s="196"/>
      <c r="Q311" s="196"/>
      <c r="R311" s="196"/>
      <c r="S311" s="196"/>
      <c r="T311" s="196"/>
      <c r="U311" s="196"/>
      <c r="V311" s="196"/>
      <c r="W311" s="196"/>
      <c r="X311" s="196"/>
      <c r="Y311" s="196"/>
      <c r="Z311" s="196"/>
    </row>
    <row r="312" spans="1:26" x14ac:dyDescent="0.35">
      <c r="A312" s="196"/>
      <c r="B312" s="196"/>
      <c r="C312" s="196"/>
      <c r="D312" s="196"/>
      <c r="E312" s="196"/>
      <c r="F312" s="196"/>
      <c r="G312" s="196"/>
      <c r="H312" s="196"/>
      <c r="I312" s="196"/>
      <c r="J312" s="196"/>
      <c r="K312" s="196"/>
      <c r="L312" s="196"/>
      <c r="M312" s="196"/>
      <c r="N312" s="196"/>
      <c r="O312" s="196"/>
      <c r="P312" s="196"/>
      <c r="Q312" s="196"/>
      <c r="R312" s="196"/>
      <c r="S312" s="196"/>
      <c r="T312" s="196"/>
      <c r="U312" s="196"/>
      <c r="V312" s="196"/>
      <c r="W312" s="196"/>
      <c r="X312" s="196"/>
      <c r="Y312" s="196"/>
      <c r="Z312" s="196"/>
    </row>
    <row r="313" spans="1:26" x14ac:dyDescent="0.35">
      <c r="A313" s="196"/>
      <c r="B313" s="196"/>
      <c r="C313" s="196"/>
      <c r="D313" s="196"/>
      <c r="E313" s="196"/>
      <c r="F313" s="196"/>
      <c r="G313" s="196"/>
      <c r="H313" s="196"/>
      <c r="I313" s="196"/>
      <c r="J313" s="196"/>
      <c r="K313" s="196"/>
      <c r="L313" s="196"/>
      <c r="M313" s="196"/>
      <c r="N313" s="196"/>
      <c r="O313" s="196"/>
      <c r="P313" s="196"/>
      <c r="Q313" s="196"/>
      <c r="R313" s="196"/>
      <c r="S313" s="196"/>
      <c r="T313" s="196"/>
      <c r="U313" s="196"/>
      <c r="V313" s="196"/>
      <c r="W313" s="196"/>
      <c r="X313" s="196"/>
      <c r="Y313" s="196"/>
      <c r="Z313" s="196"/>
    </row>
    <row r="314" spans="1:26" x14ac:dyDescent="0.35">
      <c r="A314" s="196"/>
      <c r="B314" s="196"/>
      <c r="C314" s="196"/>
      <c r="D314" s="196"/>
      <c r="E314" s="196"/>
      <c r="F314" s="196"/>
      <c r="G314" s="196"/>
      <c r="H314" s="196"/>
      <c r="I314" s="196"/>
      <c r="J314" s="196"/>
      <c r="K314" s="196"/>
      <c r="L314" s="196"/>
      <c r="M314" s="196"/>
      <c r="N314" s="196"/>
      <c r="O314" s="196"/>
      <c r="P314" s="196"/>
      <c r="Q314" s="196"/>
      <c r="R314" s="196"/>
      <c r="S314" s="196"/>
      <c r="T314" s="196"/>
      <c r="U314" s="196"/>
      <c r="V314" s="196"/>
      <c r="W314" s="196"/>
      <c r="X314" s="196"/>
      <c r="Y314" s="196"/>
      <c r="Z314" s="196"/>
    </row>
    <row r="315" spans="1:26" x14ac:dyDescent="0.35">
      <c r="A315" s="196"/>
      <c r="B315" s="196"/>
      <c r="C315" s="196"/>
      <c r="D315" s="196"/>
      <c r="E315" s="196"/>
      <c r="F315" s="196"/>
      <c r="G315" s="196"/>
      <c r="H315" s="196"/>
      <c r="I315" s="196"/>
      <c r="J315" s="196"/>
      <c r="K315" s="196"/>
      <c r="L315" s="196"/>
      <c r="M315" s="196"/>
      <c r="N315" s="196"/>
      <c r="O315" s="196"/>
      <c r="P315" s="196"/>
      <c r="Q315" s="196"/>
      <c r="R315" s="196"/>
      <c r="S315" s="196"/>
      <c r="T315" s="196"/>
      <c r="U315" s="196"/>
      <c r="V315" s="196"/>
      <c r="W315" s="196"/>
      <c r="X315" s="196"/>
      <c r="Y315" s="196"/>
      <c r="Z315" s="196"/>
    </row>
    <row r="316" spans="1:26" x14ac:dyDescent="0.35">
      <c r="A316" s="196"/>
      <c r="B316" s="196"/>
      <c r="C316" s="196"/>
      <c r="D316" s="196"/>
      <c r="E316" s="196"/>
      <c r="F316" s="196"/>
      <c r="G316" s="196"/>
      <c r="H316" s="196"/>
      <c r="I316" s="196"/>
      <c r="J316" s="196"/>
      <c r="K316" s="196"/>
      <c r="L316" s="196"/>
      <c r="M316" s="196"/>
      <c r="N316" s="196"/>
      <c r="O316" s="196"/>
      <c r="P316" s="196"/>
      <c r="Q316" s="196"/>
      <c r="R316" s="196"/>
      <c r="S316" s="196"/>
      <c r="T316" s="196"/>
      <c r="U316" s="196"/>
      <c r="V316" s="196"/>
      <c r="W316" s="196"/>
      <c r="X316" s="196"/>
      <c r="Y316" s="196"/>
      <c r="Z316" s="196"/>
    </row>
    <row r="317" spans="1:26" x14ac:dyDescent="0.35">
      <c r="A317" s="196"/>
      <c r="B317" s="196"/>
      <c r="C317" s="196"/>
      <c r="D317" s="196"/>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row>
    <row r="318" spans="1:26" x14ac:dyDescent="0.35">
      <c r="A318" s="196"/>
      <c r="B318" s="196"/>
      <c r="C318" s="196"/>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row>
    <row r="319" spans="1:26" x14ac:dyDescent="0.35">
      <c r="A319" s="196"/>
      <c r="B319" s="196"/>
      <c r="C319" s="196"/>
      <c r="D319" s="196"/>
      <c r="E319" s="196"/>
      <c r="F319" s="196"/>
      <c r="G319" s="196"/>
      <c r="H319" s="196"/>
      <c r="I319" s="196"/>
      <c r="J319" s="196"/>
      <c r="K319" s="196"/>
      <c r="L319" s="196"/>
      <c r="M319" s="196"/>
      <c r="N319" s="196"/>
      <c r="O319" s="196"/>
      <c r="P319" s="196"/>
      <c r="Q319" s="196"/>
      <c r="R319" s="196"/>
      <c r="S319" s="196"/>
      <c r="T319" s="196"/>
      <c r="U319" s="196"/>
      <c r="V319" s="196"/>
      <c r="W319" s="196"/>
      <c r="X319" s="196"/>
      <c r="Y319" s="196"/>
      <c r="Z319" s="196"/>
    </row>
    <row r="320" spans="1:26" x14ac:dyDescent="0.35">
      <c r="A320" s="196"/>
      <c r="B320" s="196"/>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row>
    <row r="321" spans="1:26" x14ac:dyDescent="0.35">
      <c r="A321" s="196"/>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row>
    <row r="322" spans="1:26" x14ac:dyDescent="0.35">
      <c r="A322" s="196"/>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row>
    <row r="323" spans="1:26" x14ac:dyDescent="0.35">
      <c r="A323" s="196"/>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row>
    <row r="324" spans="1:26" x14ac:dyDescent="0.35">
      <c r="A324" s="196"/>
      <c r="B324" s="196"/>
      <c r="C324" s="196"/>
      <c r="D324" s="196"/>
      <c r="E324" s="196"/>
      <c r="F324" s="196"/>
      <c r="G324" s="196"/>
      <c r="H324" s="196"/>
      <c r="I324" s="196"/>
      <c r="J324" s="196"/>
      <c r="K324" s="196"/>
      <c r="L324" s="196"/>
      <c r="M324" s="196"/>
      <c r="N324" s="196"/>
      <c r="O324" s="196"/>
      <c r="P324" s="196"/>
      <c r="Q324" s="196"/>
      <c r="R324" s="196"/>
      <c r="S324" s="196"/>
      <c r="T324" s="196"/>
      <c r="U324" s="196"/>
      <c r="V324" s="196"/>
      <c r="W324" s="196"/>
      <c r="X324" s="196"/>
      <c r="Y324" s="196"/>
      <c r="Z324" s="196"/>
    </row>
    <row r="325" spans="1:26" x14ac:dyDescent="0.35">
      <c r="A325" s="196"/>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row>
    <row r="326" spans="1:26" x14ac:dyDescent="0.35">
      <c r="A326" s="196"/>
      <c r="B326" s="196"/>
      <c r="C326" s="196"/>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row>
    <row r="327" spans="1:26" x14ac:dyDescent="0.35">
      <c r="A327" s="196"/>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row>
    <row r="328" spans="1:26" x14ac:dyDescent="0.35">
      <c r="A328" s="196"/>
      <c r="B328" s="196"/>
      <c r="C328" s="196"/>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row>
    <row r="329" spans="1:26" x14ac:dyDescent="0.35">
      <c r="A329" s="196"/>
      <c r="B329" s="196"/>
      <c r="C329" s="196"/>
      <c r="D329" s="196"/>
      <c r="E329" s="196"/>
      <c r="F329" s="196"/>
      <c r="G329" s="196"/>
      <c r="H329" s="196"/>
      <c r="I329" s="196"/>
      <c r="J329" s="196"/>
      <c r="K329" s="196"/>
      <c r="L329" s="196"/>
      <c r="M329" s="196"/>
      <c r="N329" s="196"/>
      <c r="O329" s="196"/>
      <c r="P329" s="196"/>
      <c r="Q329" s="196"/>
      <c r="R329" s="196"/>
      <c r="S329" s="196"/>
      <c r="T329" s="196"/>
      <c r="U329" s="196"/>
      <c r="V329" s="196"/>
      <c r="W329" s="196"/>
      <c r="X329" s="196"/>
      <c r="Y329" s="196"/>
      <c r="Z329" s="196"/>
    </row>
    <row r="330" spans="1:26" x14ac:dyDescent="0.35">
      <c r="A330" s="196"/>
      <c r="B330" s="196"/>
      <c r="C330" s="196"/>
      <c r="D330" s="196"/>
      <c r="E330" s="196"/>
      <c r="F330" s="196"/>
      <c r="G330" s="196"/>
      <c r="H330" s="196"/>
      <c r="I330" s="196"/>
      <c r="J330" s="196"/>
      <c r="K330" s="196"/>
      <c r="L330" s="196"/>
      <c r="M330" s="196"/>
      <c r="N330" s="196"/>
      <c r="O330" s="196"/>
      <c r="P330" s="196"/>
      <c r="Q330" s="196"/>
      <c r="R330" s="196"/>
      <c r="S330" s="196"/>
      <c r="T330" s="196"/>
      <c r="U330" s="196"/>
      <c r="V330" s="196"/>
      <c r="W330" s="196"/>
      <c r="X330" s="196"/>
      <c r="Y330" s="196"/>
      <c r="Z330" s="196"/>
    </row>
    <row r="331" spans="1:26" x14ac:dyDescent="0.35">
      <c r="A331" s="196"/>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row>
    <row r="332" spans="1:26" x14ac:dyDescent="0.35">
      <c r="A332" s="196"/>
      <c r="B332" s="196"/>
      <c r="C332" s="196"/>
      <c r="D332" s="196"/>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row>
    <row r="333" spans="1:26" x14ac:dyDescent="0.35">
      <c r="A333" s="196"/>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row>
    <row r="334" spans="1:26" x14ac:dyDescent="0.35">
      <c r="A334" s="196"/>
      <c r="B334" s="196"/>
      <c r="C334" s="196"/>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row>
    <row r="335" spans="1:26" x14ac:dyDescent="0.35">
      <c r="A335" s="196"/>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row>
    <row r="336" spans="1:26" x14ac:dyDescent="0.35">
      <c r="A336" s="196"/>
      <c r="B336" s="196"/>
      <c r="C336" s="196"/>
      <c r="D336" s="196"/>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row>
    <row r="337" spans="1:26" x14ac:dyDescent="0.35">
      <c r="A337" s="196"/>
      <c r="B337" s="196"/>
      <c r="C337" s="196"/>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row>
    <row r="338" spans="1:26" x14ac:dyDescent="0.35">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row>
    <row r="339" spans="1:26" x14ac:dyDescent="0.35">
      <c r="A339" s="196"/>
      <c r="B339" s="196"/>
      <c r="C339" s="196"/>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row>
    <row r="340" spans="1:26" x14ac:dyDescent="0.35">
      <c r="A340" s="196"/>
      <c r="B340" s="196"/>
      <c r="C340" s="196"/>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row>
    <row r="341" spans="1:26" x14ac:dyDescent="0.35">
      <c r="A341" s="196"/>
      <c r="B341" s="196"/>
      <c r="C341" s="196"/>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row>
    <row r="342" spans="1:26" x14ac:dyDescent="0.35">
      <c r="A342" s="196"/>
      <c r="B342" s="196"/>
      <c r="C342" s="196"/>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row>
    <row r="343" spans="1:26" x14ac:dyDescent="0.35">
      <c r="A343" s="196"/>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row>
    <row r="344" spans="1:26" x14ac:dyDescent="0.35">
      <c r="A344" s="196"/>
      <c r="B344" s="196"/>
      <c r="C344" s="196"/>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row>
    <row r="345" spans="1:26" x14ac:dyDescent="0.35">
      <c r="A345" s="196"/>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row>
    <row r="346" spans="1:26" x14ac:dyDescent="0.35">
      <c r="A346" s="196"/>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row>
    <row r="347" spans="1:26" x14ac:dyDescent="0.35">
      <c r="A347" s="196"/>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row>
    <row r="348" spans="1:26" x14ac:dyDescent="0.35">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row>
    <row r="349" spans="1:26" x14ac:dyDescent="0.35">
      <c r="A349" s="196"/>
      <c r="B349" s="196"/>
      <c r="C349" s="196"/>
      <c r="D349" s="196"/>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row>
    <row r="350" spans="1:26" x14ac:dyDescent="0.35">
      <c r="A350" s="196"/>
      <c r="B350" s="196"/>
      <c r="C350" s="196"/>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row>
    <row r="351" spans="1:26" x14ac:dyDescent="0.35">
      <c r="A351" s="196"/>
      <c r="B351" s="196"/>
      <c r="C351" s="196"/>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row>
    <row r="352" spans="1:26" x14ac:dyDescent="0.35">
      <c r="A352" s="196"/>
      <c r="B352" s="196"/>
      <c r="C352" s="196"/>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row>
    <row r="353" spans="1:26" x14ac:dyDescent="0.35">
      <c r="A353" s="196"/>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row>
    <row r="354" spans="1:26" x14ac:dyDescent="0.35">
      <c r="A354" s="196"/>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row>
    <row r="355" spans="1:26" x14ac:dyDescent="0.35">
      <c r="A355" s="196"/>
      <c r="B355" s="196"/>
      <c r="C355" s="196"/>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row>
    <row r="356" spans="1:26" x14ac:dyDescent="0.35">
      <c r="A356" s="196"/>
      <c r="B356" s="196"/>
      <c r="C356" s="196"/>
      <c r="D356" s="196"/>
      <c r="E356" s="196"/>
      <c r="F356" s="196"/>
      <c r="G356" s="196"/>
      <c r="H356" s="196"/>
      <c r="I356" s="196"/>
      <c r="J356" s="196"/>
      <c r="K356" s="196"/>
      <c r="L356" s="196"/>
      <c r="M356" s="196"/>
      <c r="N356" s="196"/>
      <c r="O356" s="196"/>
      <c r="P356" s="196"/>
      <c r="Q356" s="196"/>
      <c r="R356" s="196"/>
      <c r="S356" s="196"/>
      <c r="T356" s="196"/>
      <c r="U356" s="196"/>
      <c r="V356" s="196"/>
      <c r="W356" s="196"/>
      <c r="X356" s="196"/>
      <c r="Y356" s="196"/>
      <c r="Z356" s="196"/>
    </row>
    <row r="357" spans="1:26" x14ac:dyDescent="0.35">
      <c r="A357" s="196"/>
      <c r="B357" s="196"/>
      <c r="C357" s="196"/>
      <c r="D357" s="196"/>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row>
    <row r="358" spans="1:26" x14ac:dyDescent="0.35">
      <c r="A358" s="196"/>
      <c r="B358" s="196"/>
      <c r="C358" s="196"/>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row>
    <row r="359" spans="1:26" x14ac:dyDescent="0.35">
      <c r="A359" s="196"/>
      <c r="B359" s="196"/>
      <c r="C359" s="196"/>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row>
    <row r="360" spans="1:26" x14ac:dyDescent="0.35">
      <c r="A360" s="196"/>
      <c r="B360" s="196"/>
      <c r="C360" s="196"/>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row>
    <row r="361" spans="1:26" x14ac:dyDescent="0.35">
      <c r="A361" s="196"/>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row>
    <row r="362" spans="1:26" x14ac:dyDescent="0.35">
      <c r="A362" s="196"/>
      <c r="B362" s="196"/>
      <c r="C362" s="196"/>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row>
    <row r="363" spans="1:26" x14ac:dyDescent="0.35">
      <c r="A363" s="196"/>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row>
    <row r="364" spans="1:26" x14ac:dyDescent="0.35">
      <c r="A364" s="196"/>
      <c r="B364" s="196"/>
      <c r="C364" s="196"/>
      <c r="D364" s="196"/>
      <c r="E364" s="196"/>
      <c r="F364" s="196"/>
      <c r="G364" s="196"/>
      <c r="H364" s="196"/>
      <c r="I364" s="196"/>
      <c r="J364" s="196"/>
      <c r="K364" s="196"/>
      <c r="L364" s="196"/>
      <c r="M364" s="196"/>
      <c r="N364" s="196"/>
      <c r="O364" s="196"/>
      <c r="P364" s="196"/>
      <c r="Q364" s="196"/>
      <c r="R364" s="196"/>
      <c r="S364" s="196"/>
      <c r="T364" s="196"/>
      <c r="U364" s="196"/>
      <c r="V364" s="196"/>
      <c r="W364" s="196"/>
      <c r="X364" s="196"/>
      <c r="Y364" s="196"/>
      <c r="Z364" s="196"/>
    </row>
    <row r="365" spans="1:26" x14ac:dyDescent="0.35">
      <c r="A365" s="196"/>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row>
    <row r="366" spans="1:26" x14ac:dyDescent="0.35">
      <c r="A366" s="196"/>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row>
    <row r="367" spans="1:26" x14ac:dyDescent="0.35">
      <c r="A367" s="196"/>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row>
    <row r="368" spans="1:26" x14ac:dyDescent="0.35">
      <c r="A368" s="196"/>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row>
    <row r="369" spans="1:26" x14ac:dyDescent="0.35">
      <c r="A369" s="196"/>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row>
    <row r="370" spans="1:26" x14ac:dyDescent="0.35">
      <c r="A370" s="196"/>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row>
    <row r="371" spans="1:26" x14ac:dyDescent="0.35">
      <c r="A371" s="196"/>
      <c r="B371" s="196"/>
      <c r="C371" s="196"/>
      <c r="D371" s="196"/>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row>
    <row r="372" spans="1:26" x14ac:dyDescent="0.35">
      <c r="A372" s="196"/>
      <c r="B372" s="196"/>
      <c r="C372" s="196"/>
      <c r="D372" s="196"/>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row>
    <row r="373" spans="1:26" x14ac:dyDescent="0.35">
      <c r="A373" s="196"/>
      <c r="B373" s="196"/>
      <c r="C373" s="196"/>
      <c r="D373" s="196"/>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row>
    <row r="374" spans="1:26" x14ac:dyDescent="0.35">
      <c r="A374" s="196"/>
      <c r="B374" s="196"/>
      <c r="C374" s="196"/>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row>
    <row r="375" spans="1:26" x14ac:dyDescent="0.35">
      <c r="A375" s="196"/>
      <c r="B375" s="196"/>
      <c r="C375" s="196"/>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row>
    <row r="376" spans="1:26" x14ac:dyDescent="0.35">
      <c r="A376" s="196"/>
      <c r="B376" s="196"/>
      <c r="C376" s="196"/>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row>
    <row r="377" spans="1:26" x14ac:dyDescent="0.35">
      <c r="A377" s="196"/>
      <c r="B377" s="196"/>
      <c r="C377" s="196"/>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row>
    <row r="378" spans="1:26" x14ac:dyDescent="0.35">
      <c r="A378" s="196"/>
      <c r="B378" s="196"/>
      <c r="C378" s="196"/>
      <c r="D378" s="196"/>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row>
    <row r="379" spans="1:26" x14ac:dyDescent="0.35">
      <c r="A379" s="196"/>
      <c r="B379" s="196"/>
      <c r="C379" s="196"/>
      <c r="D379" s="196"/>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row>
    <row r="380" spans="1:26" x14ac:dyDescent="0.35">
      <c r="A380" s="196"/>
      <c r="B380" s="196"/>
      <c r="C380" s="196"/>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row>
    <row r="381" spans="1:26" x14ac:dyDescent="0.35">
      <c r="A381" s="196"/>
      <c r="B381" s="196"/>
      <c r="C381" s="196"/>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row>
    <row r="382" spans="1:26" x14ac:dyDescent="0.35">
      <c r="A382" s="196"/>
      <c r="B382" s="196"/>
      <c r="C382" s="196"/>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row>
    <row r="383" spans="1:26" x14ac:dyDescent="0.35">
      <c r="A383" s="196"/>
      <c r="B383" s="196"/>
      <c r="C383" s="196"/>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row>
    <row r="384" spans="1:26" x14ac:dyDescent="0.35">
      <c r="A384" s="196"/>
      <c r="B384" s="196"/>
      <c r="C384" s="196"/>
      <c r="D384" s="196"/>
      <c r="E384" s="196"/>
      <c r="F384" s="196"/>
      <c r="G384" s="196"/>
      <c r="H384" s="196"/>
      <c r="I384" s="196"/>
      <c r="J384" s="196"/>
      <c r="K384" s="196"/>
      <c r="L384" s="196"/>
      <c r="M384" s="196"/>
      <c r="N384" s="196"/>
      <c r="O384" s="196"/>
      <c r="P384" s="196"/>
      <c r="Q384" s="196"/>
      <c r="R384" s="196"/>
      <c r="S384" s="196"/>
      <c r="T384" s="196"/>
      <c r="U384" s="196"/>
      <c r="V384" s="196"/>
      <c r="W384" s="196"/>
      <c r="X384" s="196"/>
      <c r="Y384" s="196"/>
      <c r="Z384" s="196"/>
    </row>
    <row r="385" spans="1:26" x14ac:dyDescent="0.35">
      <c r="A385" s="196"/>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row>
    <row r="386" spans="1:26" x14ac:dyDescent="0.35">
      <c r="A386" s="196"/>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row>
    <row r="387" spans="1:26" x14ac:dyDescent="0.35">
      <c r="A387" s="196"/>
      <c r="B387" s="196"/>
      <c r="C387" s="196"/>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row>
    <row r="388" spans="1:26" x14ac:dyDescent="0.35">
      <c r="A388" s="196"/>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row>
    <row r="389" spans="1:26" x14ac:dyDescent="0.35">
      <c r="A389" s="196"/>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row>
    <row r="390" spans="1:26" x14ac:dyDescent="0.35">
      <c r="A390" s="196"/>
      <c r="B390" s="196"/>
      <c r="C390" s="196"/>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row>
    <row r="391" spans="1:26" x14ac:dyDescent="0.35">
      <c r="A391" s="196"/>
      <c r="B391" s="196"/>
      <c r="C391" s="196"/>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row>
    <row r="392" spans="1:26" x14ac:dyDescent="0.35">
      <c r="A392" s="196"/>
      <c r="B392" s="196"/>
      <c r="C392" s="196"/>
      <c r="D392" s="196"/>
      <c r="E392" s="196"/>
      <c r="F392" s="196"/>
      <c r="G392" s="196"/>
      <c r="H392" s="196"/>
      <c r="I392" s="196"/>
      <c r="J392" s="196"/>
      <c r="K392" s="196"/>
      <c r="L392" s="196"/>
      <c r="M392" s="196"/>
      <c r="N392" s="196"/>
      <c r="O392" s="196"/>
      <c r="P392" s="196"/>
      <c r="Q392" s="196"/>
      <c r="R392" s="196"/>
      <c r="S392" s="196"/>
      <c r="T392" s="196"/>
      <c r="U392" s="196"/>
      <c r="V392" s="196"/>
      <c r="W392" s="196"/>
      <c r="X392" s="196"/>
      <c r="Y392" s="196"/>
      <c r="Z392" s="196"/>
    </row>
    <row r="393" spans="1:26" x14ac:dyDescent="0.35">
      <c r="A393" s="196"/>
      <c r="B393" s="196"/>
      <c r="C393" s="196"/>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row>
    <row r="394" spans="1:26" x14ac:dyDescent="0.35">
      <c r="A394" s="196"/>
      <c r="B394" s="196"/>
      <c r="C394" s="196"/>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row>
    <row r="395" spans="1:26" x14ac:dyDescent="0.35">
      <c r="A395" s="196"/>
      <c r="B395" s="196"/>
      <c r="C395" s="196"/>
      <c r="D395" s="196"/>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row>
    <row r="396" spans="1:26" x14ac:dyDescent="0.35">
      <c r="A396" s="196"/>
      <c r="B396" s="196"/>
      <c r="C396" s="196"/>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row>
    <row r="397" spans="1:26" x14ac:dyDescent="0.35">
      <c r="A397" s="196"/>
      <c r="B397" s="196"/>
      <c r="C397" s="196"/>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row>
    <row r="398" spans="1:26" x14ac:dyDescent="0.35">
      <c r="A398" s="196"/>
      <c r="B398" s="196"/>
      <c r="C398" s="196"/>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row>
    <row r="399" spans="1:26" x14ac:dyDescent="0.35">
      <c r="A399" s="196"/>
      <c r="B399" s="196"/>
      <c r="C399" s="196"/>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row>
    <row r="400" spans="1:26" x14ac:dyDescent="0.35">
      <c r="A400" s="196"/>
      <c r="B400" s="196"/>
      <c r="C400" s="196"/>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row>
    <row r="401" spans="1:26" x14ac:dyDescent="0.35">
      <c r="A401" s="196"/>
      <c r="B401" s="196"/>
      <c r="C401" s="196"/>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row>
    <row r="402" spans="1:26" x14ac:dyDescent="0.35">
      <c r="A402" s="196"/>
      <c r="B402" s="196"/>
      <c r="C402" s="196"/>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row>
    <row r="403" spans="1:26" x14ac:dyDescent="0.35">
      <c r="A403" s="196"/>
      <c r="B403" s="196"/>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row>
    <row r="404" spans="1:26" x14ac:dyDescent="0.35">
      <c r="A404" s="196"/>
      <c r="B404" s="196"/>
      <c r="C404" s="196"/>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row>
    <row r="405" spans="1:26" x14ac:dyDescent="0.35">
      <c r="A405" s="196"/>
      <c r="B405" s="196"/>
      <c r="C405" s="196"/>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row>
    <row r="406" spans="1:26" x14ac:dyDescent="0.35">
      <c r="A406" s="196"/>
      <c r="B406" s="196"/>
      <c r="C406" s="196"/>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row>
    <row r="407" spans="1:26" x14ac:dyDescent="0.35">
      <c r="A407" s="196"/>
      <c r="B407" s="196"/>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row>
    <row r="408" spans="1:26" x14ac:dyDescent="0.35">
      <c r="A408" s="196"/>
      <c r="B408" s="196"/>
      <c r="C408" s="196"/>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row>
    <row r="409" spans="1:26" x14ac:dyDescent="0.35">
      <c r="A409" s="196"/>
      <c r="B409" s="196"/>
      <c r="C409" s="19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row>
    <row r="410" spans="1:26" x14ac:dyDescent="0.35">
      <c r="A410" s="196"/>
      <c r="B410" s="196"/>
      <c r="C410" s="196"/>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row>
    <row r="411" spans="1:26" x14ac:dyDescent="0.35">
      <c r="A411" s="196"/>
      <c r="B411" s="196"/>
      <c r="C411" s="196"/>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row>
    <row r="412" spans="1:26" x14ac:dyDescent="0.35">
      <c r="A412" s="196"/>
      <c r="B412" s="196"/>
      <c r="C412" s="196"/>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row>
    <row r="413" spans="1:26" x14ac:dyDescent="0.35">
      <c r="A413" s="196"/>
      <c r="B413" s="196"/>
      <c r="C413" s="196"/>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row>
    <row r="414" spans="1:26" x14ac:dyDescent="0.35">
      <c r="A414" s="196"/>
      <c r="B414" s="196"/>
      <c r="C414" s="196"/>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row>
    <row r="415" spans="1:26" x14ac:dyDescent="0.35">
      <c r="A415" s="196"/>
      <c r="B415" s="196"/>
      <c r="C415" s="196"/>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row>
    <row r="416" spans="1:26" x14ac:dyDescent="0.35">
      <c r="A416" s="196"/>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row>
    <row r="417" spans="1:26" x14ac:dyDescent="0.35">
      <c r="A417" s="196"/>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row>
    <row r="418" spans="1:26" x14ac:dyDescent="0.35">
      <c r="A418" s="196"/>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row>
    <row r="419" spans="1:26" x14ac:dyDescent="0.35">
      <c r="A419" s="196"/>
      <c r="B419" s="196"/>
      <c r="C419" s="196"/>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row>
    <row r="420" spans="1:26" x14ac:dyDescent="0.35">
      <c r="A420" s="196"/>
      <c r="B420" s="196"/>
      <c r="C420" s="196"/>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row>
    <row r="421" spans="1:26" x14ac:dyDescent="0.35">
      <c r="A421" s="196"/>
      <c r="B421" s="196"/>
      <c r="C421" s="196"/>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row>
    <row r="422" spans="1:26" x14ac:dyDescent="0.35">
      <c r="A422" s="196"/>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row>
    <row r="423" spans="1:26" x14ac:dyDescent="0.35">
      <c r="A423" s="196"/>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row>
    <row r="424" spans="1:26" x14ac:dyDescent="0.35">
      <c r="A424" s="196"/>
      <c r="B424" s="196"/>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row>
    <row r="425" spans="1:26" x14ac:dyDescent="0.35">
      <c r="A425" s="196"/>
      <c r="B425" s="196"/>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row>
    <row r="426" spans="1:26" x14ac:dyDescent="0.35">
      <c r="A426" s="196"/>
      <c r="B426" s="196"/>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row>
    <row r="427" spans="1:26" x14ac:dyDescent="0.35">
      <c r="A427" s="196"/>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row>
    <row r="428" spans="1:26" x14ac:dyDescent="0.35">
      <c r="A428" s="196"/>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row>
    <row r="429" spans="1:26" x14ac:dyDescent="0.35">
      <c r="A429" s="196"/>
      <c r="B429" s="196"/>
      <c r="C429" s="196"/>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row>
    <row r="430" spans="1:26" x14ac:dyDescent="0.35">
      <c r="A430" s="196"/>
      <c r="B430" s="196"/>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row>
    <row r="431" spans="1:26" x14ac:dyDescent="0.35">
      <c r="A431" s="196"/>
      <c r="B431" s="196"/>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row>
    <row r="432" spans="1:26" x14ac:dyDescent="0.35">
      <c r="A432" s="196"/>
      <c r="B432" s="196"/>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row>
    <row r="433" spans="1:26" x14ac:dyDescent="0.35">
      <c r="A433" s="196"/>
      <c r="B433" s="196"/>
      <c r="C433" s="196"/>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row>
    <row r="434" spans="1:26" x14ac:dyDescent="0.35">
      <c r="A434" s="196"/>
      <c r="B434" s="196"/>
      <c r="C434" s="196"/>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row>
    <row r="435" spans="1:26" x14ac:dyDescent="0.35">
      <c r="A435" s="196"/>
      <c r="B435" s="196"/>
      <c r="C435" s="196"/>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row>
    <row r="436" spans="1:26" x14ac:dyDescent="0.35">
      <c r="A436" s="196"/>
      <c r="B436" s="196"/>
      <c r="C436" s="196"/>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row>
    <row r="437" spans="1:26" x14ac:dyDescent="0.35">
      <c r="A437" s="196"/>
      <c r="B437" s="196"/>
      <c r="C437" s="196"/>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row>
    <row r="438" spans="1:26" x14ac:dyDescent="0.35">
      <c r="A438" s="196"/>
      <c r="B438" s="196"/>
      <c r="C438" s="196"/>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row>
    <row r="439" spans="1:26" x14ac:dyDescent="0.35">
      <c r="A439" s="196"/>
      <c r="B439" s="196"/>
      <c r="C439" s="196"/>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row>
    <row r="440" spans="1:26" x14ac:dyDescent="0.35">
      <c r="A440" s="196"/>
      <c r="B440" s="196"/>
      <c r="C440" s="196"/>
      <c r="D440" s="196"/>
      <c r="E440" s="196"/>
      <c r="F440" s="196"/>
      <c r="G440" s="196"/>
      <c r="H440" s="196"/>
      <c r="I440" s="196"/>
      <c r="J440" s="196"/>
      <c r="K440" s="196"/>
      <c r="L440" s="196"/>
      <c r="M440" s="196"/>
      <c r="N440" s="196"/>
      <c r="O440" s="196"/>
      <c r="P440" s="196"/>
      <c r="Q440" s="196"/>
      <c r="R440" s="196"/>
      <c r="S440" s="196"/>
      <c r="T440" s="196"/>
      <c r="U440" s="196"/>
      <c r="V440" s="196"/>
      <c r="W440" s="196"/>
      <c r="X440" s="196"/>
      <c r="Y440" s="196"/>
      <c r="Z440" s="196"/>
    </row>
    <row r="441" spans="1:26" x14ac:dyDescent="0.35">
      <c r="A441" s="196"/>
      <c r="B441" s="196"/>
      <c r="C441" s="196"/>
      <c r="D441" s="196"/>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row>
    <row r="442" spans="1:26" x14ac:dyDescent="0.35">
      <c r="A442" s="196"/>
      <c r="B442" s="196"/>
      <c r="C442" s="196"/>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row>
    <row r="443" spans="1:26" x14ac:dyDescent="0.35">
      <c r="A443" s="196"/>
      <c r="B443" s="196"/>
      <c r="C443" s="196"/>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row>
    <row r="444" spans="1:26" x14ac:dyDescent="0.35">
      <c r="A444" s="196"/>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row>
    <row r="445" spans="1:26" x14ac:dyDescent="0.35">
      <c r="A445" s="196"/>
      <c r="B445" s="196"/>
      <c r="C445" s="196"/>
      <c r="D445" s="196"/>
      <c r="E445" s="196"/>
      <c r="F445" s="196"/>
      <c r="G445" s="196"/>
      <c r="H445" s="196"/>
      <c r="I445" s="196"/>
      <c r="J445" s="196"/>
      <c r="K445" s="196"/>
      <c r="L445" s="196"/>
      <c r="M445" s="196"/>
      <c r="N445" s="196"/>
      <c r="O445" s="196"/>
      <c r="P445" s="196"/>
      <c r="Q445" s="196"/>
      <c r="R445" s="196"/>
      <c r="S445" s="196"/>
      <c r="T445" s="196"/>
      <c r="U445" s="196"/>
      <c r="V445" s="196"/>
      <c r="W445" s="196"/>
      <c r="X445" s="196"/>
      <c r="Y445" s="196"/>
      <c r="Z445" s="196"/>
    </row>
    <row r="446" spans="1:26" x14ac:dyDescent="0.35">
      <c r="A446" s="196"/>
      <c r="B446" s="196"/>
      <c r="C446" s="196"/>
      <c r="D446" s="196"/>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row>
    <row r="447" spans="1:26" x14ac:dyDescent="0.35">
      <c r="A447" s="196"/>
      <c r="B447" s="196"/>
      <c r="C447" s="196"/>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row>
    <row r="448" spans="1:26" x14ac:dyDescent="0.35">
      <c r="A448" s="196"/>
      <c r="B448" s="196"/>
      <c r="C448" s="19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row>
    <row r="449" spans="1:26" x14ac:dyDescent="0.35">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row>
    <row r="450" spans="1:26" x14ac:dyDescent="0.35">
      <c r="A450" s="196"/>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row>
    <row r="451" spans="1:26" x14ac:dyDescent="0.35">
      <c r="A451" s="196"/>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row>
    <row r="452" spans="1:26" x14ac:dyDescent="0.35">
      <c r="A452" s="196"/>
      <c r="B452" s="196"/>
      <c r="C452" s="196"/>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row>
    <row r="453" spans="1:26" x14ac:dyDescent="0.35">
      <c r="A453" s="196"/>
      <c r="B453" s="196"/>
      <c r="C453" s="196"/>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row>
    <row r="454" spans="1:26" x14ac:dyDescent="0.35">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row>
    <row r="455" spans="1:26" x14ac:dyDescent="0.35">
      <c r="A455" s="196"/>
      <c r="B455" s="196"/>
      <c r="C455" s="196"/>
      <c r="D455" s="196"/>
      <c r="E455" s="196"/>
      <c r="F455" s="196"/>
      <c r="G455" s="196"/>
      <c r="H455" s="196"/>
      <c r="I455" s="196"/>
      <c r="J455" s="196"/>
      <c r="K455" s="196"/>
      <c r="L455" s="196"/>
      <c r="M455" s="196"/>
      <c r="N455" s="196"/>
      <c r="O455" s="196"/>
      <c r="P455" s="196"/>
      <c r="Q455" s="196"/>
      <c r="R455" s="196"/>
      <c r="S455" s="196"/>
      <c r="T455" s="196"/>
      <c r="U455" s="196"/>
      <c r="V455" s="196"/>
      <c r="W455" s="196"/>
      <c r="X455" s="196"/>
      <c r="Y455" s="196"/>
      <c r="Z455" s="196"/>
    </row>
    <row r="456" spans="1:26" x14ac:dyDescent="0.35">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row>
    <row r="457" spans="1:26" x14ac:dyDescent="0.35">
      <c r="A457" s="196"/>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c r="X457" s="196"/>
      <c r="Y457" s="196"/>
      <c r="Z457" s="196"/>
    </row>
    <row r="458" spans="1:26" x14ac:dyDescent="0.35">
      <c r="A458" s="196"/>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row>
    <row r="459" spans="1:26" x14ac:dyDescent="0.35">
      <c r="A459" s="196"/>
      <c r="B459" s="196"/>
      <c r="C459" s="196"/>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row>
    <row r="460" spans="1:26" x14ac:dyDescent="0.35">
      <c r="A460" s="196"/>
      <c r="B460" s="196"/>
      <c r="C460" s="196"/>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row>
    <row r="461" spans="1:26" x14ac:dyDescent="0.35">
      <c r="A461" s="196"/>
      <c r="B461" s="196"/>
      <c r="C461" s="196"/>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row>
    <row r="462" spans="1:26" x14ac:dyDescent="0.35">
      <c r="A462" s="196"/>
      <c r="B462" s="196"/>
      <c r="C462" s="196"/>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row>
    <row r="463" spans="1:26" x14ac:dyDescent="0.35">
      <c r="A463" s="196"/>
      <c r="B463" s="196"/>
      <c r="C463" s="196"/>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row>
    <row r="464" spans="1:26" x14ac:dyDescent="0.35">
      <c r="A464" s="196"/>
      <c r="B464" s="196"/>
      <c r="C464" s="196"/>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row>
    <row r="465" spans="1:26" x14ac:dyDescent="0.35">
      <c r="A465" s="196"/>
      <c r="B465" s="196"/>
      <c r="C465" s="196"/>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row>
    <row r="466" spans="1:26" x14ac:dyDescent="0.35">
      <c r="A466" s="196"/>
      <c r="B466" s="196"/>
      <c r="C466" s="196"/>
      <c r="D466" s="196"/>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row>
    <row r="467" spans="1:26" x14ac:dyDescent="0.35">
      <c r="A467" s="196"/>
      <c r="B467" s="196"/>
      <c r="C467" s="196"/>
      <c r="D467" s="196"/>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row>
    <row r="468" spans="1:26" x14ac:dyDescent="0.35">
      <c r="A468" s="196"/>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row>
    <row r="469" spans="1:26" x14ac:dyDescent="0.35">
      <c r="A469" s="196"/>
      <c r="B469" s="196"/>
      <c r="C469" s="196"/>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row>
    <row r="470" spans="1:26" x14ac:dyDescent="0.35">
      <c r="A470" s="196"/>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row>
    <row r="471" spans="1:26" x14ac:dyDescent="0.35">
      <c r="A471" s="196"/>
      <c r="B471" s="196"/>
      <c r="C471" s="196"/>
      <c r="D471" s="196"/>
      <c r="E471" s="196"/>
      <c r="F471" s="196"/>
      <c r="G471" s="196"/>
      <c r="H471" s="196"/>
      <c r="I471" s="196"/>
      <c r="J471" s="196"/>
      <c r="K471" s="196"/>
      <c r="L471" s="196"/>
      <c r="M471" s="196"/>
      <c r="N471" s="196"/>
      <c r="O471" s="196"/>
      <c r="P471" s="196"/>
      <c r="Q471" s="196"/>
      <c r="R471" s="196"/>
      <c r="S471" s="196"/>
      <c r="T471" s="196"/>
      <c r="U471" s="196"/>
      <c r="V471" s="196"/>
      <c r="W471" s="196"/>
      <c r="X471" s="196"/>
      <c r="Y471" s="196"/>
      <c r="Z471" s="196"/>
    </row>
    <row r="472" spans="1:26" x14ac:dyDescent="0.35">
      <c r="A472" s="196"/>
      <c r="B472" s="196"/>
      <c r="C472" s="196"/>
      <c r="D472" s="196"/>
      <c r="E472" s="196"/>
      <c r="F472" s="196"/>
      <c r="G472" s="196"/>
      <c r="H472" s="196"/>
      <c r="I472" s="196"/>
      <c r="J472" s="196"/>
      <c r="K472" s="196"/>
      <c r="L472" s="196"/>
      <c r="M472" s="196"/>
      <c r="N472" s="196"/>
      <c r="O472" s="196"/>
      <c r="P472" s="196"/>
      <c r="Q472" s="196"/>
      <c r="R472" s="196"/>
      <c r="S472" s="196"/>
      <c r="T472" s="196"/>
      <c r="U472" s="196"/>
      <c r="V472" s="196"/>
      <c r="W472" s="196"/>
      <c r="X472" s="196"/>
      <c r="Y472" s="196"/>
      <c r="Z472" s="196"/>
    </row>
    <row r="473" spans="1:26" x14ac:dyDescent="0.35">
      <c r="A473" s="196"/>
      <c r="B473" s="196"/>
      <c r="C473" s="196"/>
      <c r="D473" s="196"/>
      <c r="E473" s="196"/>
      <c r="F473" s="196"/>
      <c r="G473" s="196"/>
      <c r="H473" s="196"/>
      <c r="I473" s="196"/>
      <c r="J473" s="196"/>
      <c r="K473" s="196"/>
      <c r="L473" s="196"/>
      <c r="M473" s="196"/>
      <c r="N473" s="196"/>
      <c r="O473" s="196"/>
      <c r="P473" s="196"/>
      <c r="Q473" s="196"/>
      <c r="R473" s="196"/>
      <c r="S473" s="196"/>
      <c r="T473" s="196"/>
      <c r="U473" s="196"/>
      <c r="V473" s="196"/>
      <c r="W473" s="196"/>
      <c r="X473" s="196"/>
      <c r="Y473" s="196"/>
      <c r="Z473" s="196"/>
    </row>
    <row r="474" spans="1:26" x14ac:dyDescent="0.35">
      <c r="A474" s="196"/>
      <c r="B474" s="196"/>
      <c r="C474" s="196"/>
      <c r="D474" s="196"/>
      <c r="E474" s="196"/>
      <c r="F474" s="196"/>
      <c r="G474" s="196"/>
      <c r="H474" s="196"/>
      <c r="I474" s="196"/>
      <c r="J474" s="196"/>
      <c r="K474" s="196"/>
      <c r="L474" s="196"/>
      <c r="M474" s="196"/>
      <c r="N474" s="196"/>
      <c r="O474" s="196"/>
      <c r="P474" s="196"/>
      <c r="Q474" s="196"/>
      <c r="R474" s="196"/>
      <c r="S474" s="196"/>
      <c r="T474" s="196"/>
      <c r="U474" s="196"/>
      <c r="V474" s="196"/>
      <c r="W474" s="196"/>
      <c r="X474" s="196"/>
      <c r="Y474" s="196"/>
      <c r="Z474" s="196"/>
    </row>
    <row r="475" spans="1:26" x14ac:dyDescent="0.35">
      <c r="A475" s="196"/>
      <c r="B475" s="196"/>
      <c r="C475" s="196"/>
      <c r="D475" s="196"/>
      <c r="E475" s="196"/>
      <c r="F475" s="196"/>
      <c r="G475" s="196"/>
      <c r="H475" s="196"/>
      <c r="I475" s="196"/>
      <c r="J475" s="196"/>
      <c r="K475" s="196"/>
      <c r="L475" s="196"/>
      <c r="M475" s="196"/>
      <c r="N475" s="196"/>
      <c r="O475" s="196"/>
      <c r="P475" s="196"/>
      <c r="Q475" s="196"/>
      <c r="R475" s="196"/>
      <c r="S475" s="196"/>
      <c r="T475" s="196"/>
      <c r="U475" s="196"/>
      <c r="V475" s="196"/>
      <c r="W475" s="196"/>
      <c r="X475" s="196"/>
      <c r="Y475" s="196"/>
      <c r="Z475" s="196"/>
    </row>
    <row r="476" spans="1:26" x14ac:dyDescent="0.35">
      <c r="A476" s="196"/>
      <c r="B476" s="196"/>
      <c r="C476" s="196"/>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row>
    <row r="477" spans="1:26" x14ac:dyDescent="0.35">
      <c r="A477" s="196"/>
      <c r="B477" s="196"/>
      <c r="C477" s="196"/>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row>
    <row r="478" spans="1:26" x14ac:dyDescent="0.35">
      <c r="A478" s="196"/>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row>
    <row r="479" spans="1:26" x14ac:dyDescent="0.35">
      <c r="A479" s="196"/>
      <c r="B479" s="196"/>
      <c r="C479" s="196"/>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row>
    <row r="480" spans="1:26" x14ac:dyDescent="0.35">
      <c r="A480" s="196"/>
      <c r="B480" s="196"/>
      <c r="C480" s="196"/>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row>
    <row r="481" spans="1:26" x14ac:dyDescent="0.35">
      <c r="A481" s="196"/>
      <c r="B481" s="196"/>
      <c r="C481" s="196"/>
      <c r="D481" s="196"/>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row>
    <row r="482" spans="1:26" x14ac:dyDescent="0.35">
      <c r="A482" s="196"/>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row>
    <row r="483" spans="1:26" x14ac:dyDescent="0.35">
      <c r="A483" s="196"/>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row>
    <row r="484" spans="1:26" x14ac:dyDescent="0.35">
      <c r="A484" s="196"/>
      <c r="B484" s="196"/>
      <c r="C484" s="196"/>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row>
    <row r="485" spans="1:26" x14ac:dyDescent="0.35">
      <c r="A485" s="196"/>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row>
    <row r="486" spans="1:26" x14ac:dyDescent="0.35">
      <c r="A486" s="196"/>
      <c r="B486" s="196"/>
      <c r="C486" s="196"/>
      <c r="D486" s="196"/>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row>
    <row r="487" spans="1:26" x14ac:dyDescent="0.35">
      <c r="A487" s="196"/>
      <c r="B487" s="196"/>
      <c r="C487" s="196"/>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row>
    <row r="488" spans="1:26" x14ac:dyDescent="0.35">
      <c r="A488" s="196"/>
      <c r="B488" s="196"/>
      <c r="C488" s="196"/>
      <c r="D488" s="196"/>
      <c r="E488" s="196"/>
      <c r="F488" s="196"/>
      <c r="G488" s="196"/>
      <c r="H488" s="196"/>
      <c r="I488" s="196"/>
      <c r="J488" s="196"/>
      <c r="K488" s="196"/>
      <c r="L488" s="196"/>
      <c r="M488" s="196"/>
      <c r="N488" s="196"/>
      <c r="O488" s="196"/>
      <c r="P488" s="196"/>
      <c r="Q488" s="196"/>
      <c r="R488" s="196"/>
      <c r="S488" s="196"/>
      <c r="T488" s="196"/>
      <c r="U488" s="196"/>
      <c r="V488" s="196"/>
      <c r="W488" s="196"/>
      <c r="X488" s="196"/>
      <c r="Y488" s="196"/>
      <c r="Z488" s="196"/>
    </row>
    <row r="489" spans="1:26" x14ac:dyDescent="0.35">
      <c r="A489" s="196"/>
      <c r="B489" s="196"/>
      <c r="C489" s="196"/>
      <c r="D489" s="196"/>
      <c r="E489" s="196"/>
      <c r="F489" s="196"/>
      <c r="G489" s="196"/>
      <c r="H489" s="196"/>
      <c r="I489" s="196"/>
      <c r="J489" s="196"/>
      <c r="K489" s="196"/>
      <c r="L489" s="196"/>
      <c r="M489" s="196"/>
      <c r="N489" s="196"/>
      <c r="O489" s="196"/>
      <c r="P489" s="196"/>
      <c r="Q489" s="196"/>
      <c r="R489" s="196"/>
      <c r="S489" s="196"/>
      <c r="T489" s="196"/>
      <c r="U489" s="196"/>
      <c r="V489" s="196"/>
      <c r="W489" s="196"/>
      <c r="X489" s="196"/>
      <c r="Y489" s="196"/>
      <c r="Z489" s="196"/>
    </row>
    <row r="490" spans="1:26" x14ac:dyDescent="0.35">
      <c r="A490" s="196"/>
      <c r="B490" s="196"/>
      <c r="C490" s="196"/>
      <c r="D490" s="196"/>
      <c r="E490" s="196"/>
      <c r="F490" s="196"/>
      <c r="G490" s="196"/>
      <c r="H490" s="196"/>
      <c r="I490" s="196"/>
      <c r="J490" s="196"/>
      <c r="K490" s="196"/>
      <c r="L490" s="196"/>
      <c r="M490" s="196"/>
      <c r="N490" s="196"/>
      <c r="O490" s="196"/>
      <c r="P490" s="196"/>
      <c r="Q490" s="196"/>
      <c r="R490" s="196"/>
      <c r="S490" s="196"/>
      <c r="T490" s="196"/>
      <c r="U490" s="196"/>
      <c r="V490" s="196"/>
      <c r="W490" s="196"/>
      <c r="X490" s="196"/>
      <c r="Y490" s="196"/>
      <c r="Z490" s="196"/>
    </row>
    <row r="491" spans="1:26" x14ac:dyDescent="0.35">
      <c r="A491" s="196"/>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row>
    <row r="492" spans="1:26" x14ac:dyDescent="0.35">
      <c r="A492" s="196"/>
      <c r="B492" s="196"/>
      <c r="C492" s="196"/>
      <c r="D492" s="196"/>
      <c r="E492" s="196"/>
      <c r="F492" s="196"/>
      <c r="G492" s="196"/>
      <c r="H492" s="196"/>
      <c r="I492" s="196"/>
      <c r="J492" s="196"/>
      <c r="K492" s="196"/>
      <c r="L492" s="196"/>
      <c r="M492" s="196"/>
      <c r="N492" s="196"/>
      <c r="O492" s="196"/>
      <c r="P492" s="196"/>
      <c r="Q492" s="196"/>
      <c r="R492" s="196"/>
      <c r="S492" s="196"/>
      <c r="T492" s="196"/>
      <c r="U492" s="196"/>
      <c r="V492" s="196"/>
      <c r="W492" s="196"/>
      <c r="X492" s="196"/>
      <c r="Y492" s="196"/>
      <c r="Z492" s="196"/>
    </row>
    <row r="493" spans="1:26" x14ac:dyDescent="0.35">
      <c r="A493" s="196"/>
      <c r="B493" s="196"/>
      <c r="C493" s="196"/>
      <c r="D493" s="196"/>
      <c r="E493" s="196"/>
      <c r="F493" s="196"/>
      <c r="G493" s="196"/>
      <c r="H493" s="196"/>
      <c r="I493" s="196"/>
      <c r="J493" s="196"/>
      <c r="K493" s="196"/>
      <c r="L493" s="196"/>
      <c r="M493" s="196"/>
      <c r="N493" s="196"/>
      <c r="O493" s="196"/>
      <c r="P493" s="196"/>
      <c r="Q493" s="196"/>
      <c r="R493" s="196"/>
      <c r="S493" s="196"/>
      <c r="T493" s="196"/>
      <c r="U493" s="196"/>
      <c r="V493" s="196"/>
      <c r="W493" s="196"/>
      <c r="X493" s="196"/>
      <c r="Y493" s="196"/>
      <c r="Z493" s="196"/>
    </row>
    <row r="494" spans="1:26" x14ac:dyDescent="0.35">
      <c r="A494" s="196"/>
      <c r="B494" s="196"/>
      <c r="C494" s="196"/>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row>
    <row r="495" spans="1:26" x14ac:dyDescent="0.35">
      <c r="A495" s="196"/>
      <c r="B495" s="196"/>
      <c r="C495" s="196"/>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row>
    <row r="496" spans="1:26" x14ac:dyDescent="0.35">
      <c r="A496" s="196"/>
      <c r="B496" s="196"/>
      <c r="C496" s="196"/>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row>
    <row r="497" spans="1:26" x14ac:dyDescent="0.35">
      <c r="A497" s="196"/>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row>
    <row r="498" spans="1:26" x14ac:dyDescent="0.35">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row>
    <row r="499" spans="1:26" x14ac:dyDescent="0.35">
      <c r="A499" s="196"/>
      <c r="B499" s="196"/>
      <c r="C499" s="196"/>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row>
    <row r="500" spans="1:26" x14ac:dyDescent="0.35">
      <c r="A500" s="196"/>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row>
    <row r="501" spans="1:26" x14ac:dyDescent="0.35">
      <c r="A501" s="196"/>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row>
    <row r="502" spans="1:26" x14ac:dyDescent="0.35">
      <c r="A502" s="196"/>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row>
    <row r="503" spans="1:26" x14ac:dyDescent="0.35">
      <c r="A503" s="196"/>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row>
    <row r="504" spans="1:26" x14ac:dyDescent="0.35">
      <c r="A504" s="196"/>
      <c r="B504" s="196"/>
      <c r="C504" s="196"/>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row>
    <row r="505" spans="1:26" x14ac:dyDescent="0.35">
      <c r="A505" s="196"/>
      <c r="B505" s="196"/>
      <c r="C505" s="196"/>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row>
    <row r="506" spans="1:26" x14ac:dyDescent="0.35">
      <c r="A506" s="196"/>
      <c r="B506" s="196"/>
      <c r="C506" s="196"/>
      <c r="D506" s="196"/>
      <c r="E506" s="196"/>
      <c r="F506" s="196"/>
      <c r="G506" s="196"/>
      <c r="H506" s="196"/>
      <c r="I506" s="196"/>
      <c r="J506" s="196"/>
      <c r="K506" s="196"/>
      <c r="L506" s="196"/>
      <c r="M506" s="196"/>
      <c r="N506" s="196"/>
      <c r="O506" s="196"/>
      <c r="P506" s="196"/>
      <c r="Q506" s="196"/>
      <c r="R506" s="196"/>
      <c r="S506" s="196"/>
      <c r="T506" s="196"/>
      <c r="U506" s="196"/>
      <c r="V506" s="196"/>
      <c r="W506" s="196"/>
      <c r="X506" s="196"/>
      <c r="Y506" s="196"/>
      <c r="Z506" s="196"/>
    </row>
    <row r="507" spans="1:26" x14ac:dyDescent="0.35">
      <c r="A507" s="196"/>
      <c r="B507" s="196"/>
      <c r="C507" s="196"/>
      <c r="D507" s="196"/>
      <c r="E507" s="196"/>
      <c r="F507" s="196"/>
      <c r="G507" s="196"/>
      <c r="H507" s="196"/>
      <c r="I507" s="196"/>
      <c r="J507" s="196"/>
      <c r="K507" s="196"/>
      <c r="L507" s="196"/>
      <c r="M507" s="196"/>
      <c r="N507" s="196"/>
      <c r="O507" s="196"/>
      <c r="P507" s="196"/>
      <c r="Q507" s="196"/>
      <c r="R507" s="196"/>
      <c r="S507" s="196"/>
      <c r="T507" s="196"/>
      <c r="U507" s="196"/>
      <c r="V507" s="196"/>
      <c r="W507" s="196"/>
      <c r="X507" s="196"/>
      <c r="Y507" s="196"/>
      <c r="Z507" s="196"/>
    </row>
    <row r="508" spans="1:26" x14ac:dyDescent="0.35">
      <c r="A508" s="196"/>
      <c r="B508" s="196"/>
      <c r="C508" s="196"/>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row>
    <row r="509" spans="1:26" x14ac:dyDescent="0.35">
      <c r="A509" s="196"/>
      <c r="B509" s="196"/>
      <c r="C509" s="196"/>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row>
    <row r="510" spans="1:26" x14ac:dyDescent="0.35">
      <c r="A510" s="196"/>
      <c r="B510" s="196"/>
      <c r="C510" s="196"/>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row>
    <row r="511" spans="1:26" x14ac:dyDescent="0.35">
      <c r="A511" s="196"/>
      <c r="B511" s="196"/>
      <c r="C511" s="196"/>
      <c r="D511" s="196"/>
      <c r="E511" s="196"/>
      <c r="F511" s="196"/>
      <c r="G511" s="196"/>
      <c r="H511" s="196"/>
      <c r="I511" s="196"/>
      <c r="J511" s="196"/>
      <c r="K511" s="196"/>
      <c r="L511" s="196"/>
      <c r="M511" s="196"/>
      <c r="N511" s="196"/>
      <c r="O511" s="196"/>
      <c r="P511" s="196"/>
      <c r="Q511" s="196"/>
      <c r="R511" s="196"/>
      <c r="S511" s="196"/>
      <c r="T511" s="196"/>
      <c r="U511" s="196"/>
      <c r="V511" s="196"/>
      <c r="W511" s="196"/>
      <c r="X511" s="196"/>
      <c r="Y511" s="196"/>
      <c r="Z511" s="196"/>
    </row>
    <row r="512" spans="1:26" x14ac:dyDescent="0.35">
      <c r="A512" s="196"/>
      <c r="B512" s="196"/>
      <c r="C512" s="196"/>
      <c r="D512" s="196"/>
      <c r="E512" s="196"/>
      <c r="F512" s="196"/>
      <c r="G512" s="196"/>
      <c r="H512" s="196"/>
      <c r="I512" s="196"/>
      <c r="J512" s="196"/>
      <c r="K512" s="196"/>
      <c r="L512" s="196"/>
      <c r="M512" s="196"/>
      <c r="N512" s="196"/>
      <c r="O512" s="196"/>
      <c r="P512" s="196"/>
      <c r="Q512" s="196"/>
      <c r="R512" s="196"/>
      <c r="S512" s="196"/>
      <c r="T512" s="196"/>
      <c r="U512" s="196"/>
      <c r="V512" s="196"/>
      <c r="W512" s="196"/>
      <c r="X512" s="196"/>
      <c r="Y512" s="196"/>
      <c r="Z512" s="196"/>
    </row>
    <row r="513" spans="1:26" x14ac:dyDescent="0.35">
      <c r="A513" s="196"/>
      <c r="B513" s="196"/>
      <c r="C513" s="196"/>
      <c r="D513" s="196"/>
      <c r="E513" s="196"/>
      <c r="F513" s="196"/>
      <c r="G513" s="196"/>
      <c r="H513" s="196"/>
      <c r="I513" s="196"/>
      <c r="J513" s="196"/>
      <c r="K513" s="196"/>
      <c r="L513" s="196"/>
      <c r="M513" s="196"/>
      <c r="N513" s="196"/>
      <c r="O513" s="196"/>
      <c r="P513" s="196"/>
      <c r="Q513" s="196"/>
      <c r="R513" s="196"/>
      <c r="S513" s="196"/>
      <c r="T513" s="196"/>
      <c r="U513" s="196"/>
      <c r="V513" s="196"/>
      <c r="W513" s="196"/>
      <c r="X513" s="196"/>
      <c r="Y513" s="196"/>
      <c r="Z513" s="196"/>
    </row>
    <row r="514" spans="1:26" x14ac:dyDescent="0.35">
      <c r="A514" s="196"/>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c r="Z514" s="196"/>
    </row>
    <row r="515" spans="1:26" x14ac:dyDescent="0.35">
      <c r="A515" s="196"/>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c r="Z515" s="196"/>
    </row>
    <row r="516" spans="1:26" x14ac:dyDescent="0.35">
      <c r="A516" s="196"/>
      <c r="B516" s="196"/>
      <c r="C516" s="196"/>
      <c r="D516" s="196"/>
      <c r="E516" s="196"/>
      <c r="F516" s="196"/>
      <c r="G516" s="196"/>
      <c r="H516" s="196"/>
      <c r="I516" s="196"/>
      <c r="J516" s="196"/>
      <c r="K516" s="196"/>
      <c r="L516" s="196"/>
      <c r="M516" s="196"/>
      <c r="N516" s="196"/>
      <c r="O516" s="196"/>
      <c r="P516" s="196"/>
      <c r="Q516" s="196"/>
      <c r="R516" s="196"/>
      <c r="S516" s="196"/>
      <c r="T516" s="196"/>
      <c r="U516" s="196"/>
      <c r="V516" s="196"/>
      <c r="W516" s="196"/>
      <c r="X516" s="196"/>
      <c r="Y516" s="196"/>
      <c r="Z516" s="196"/>
    </row>
    <row r="517" spans="1:26" x14ac:dyDescent="0.35">
      <c r="A517" s="196"/>
      <c r="B517" s="196"/>
      <c r="C517" s="196"/>
      <c r="D517" s="196"/>
      <c r="E517" s="196"/>
      <c r="F517" s="196"/>
      <c r="G517" s="196"/>
      <c r="H517" s="196"/>
      <c r="I517" s="196"/>
      <c r="J517" s="196"/>
      <c r="K517" s="196"/>
      <c r="L517" s="196"/>
      <c r="M517" s="196"/>
      <c r="N517" s="196"/>
      <c r="O517" s="196"/>
      <c r="P517" s="196"/>
      <c r="Q517" s="196"/>
      <c r="R517" s="196"/>
      <c r="S517" s="196"/>
      <c r="T517" s="196"/>
      <c r="U517" s="196"/>
      <c r="V517" s="196"/>
      <c r="W517" s="196"/>
      <c r="X517" s="196"/>
      <c r="Y517" s="196"/>
      <c r="Z517" s="196"/>
    </row>
    <row r="518" spans="1:26" x14ac:dyDescent="0.35">
      <c r="A518" s="196"/>
      <c r="B518" s="196"/>
      <c r="C518" s="196"/>
      <c r="D518" s="196"/>
      <c r="E518" s="196"/>
      <c r="F518" s="196"/>
      <c r="G518" s="196"/>
      <c r="H518" s="196"/>
      <c r="I518" s="196"/>
      <c r="J518" s="196"/>
      <c r="K518" s="196"/>
      <c r="L518" s="196"/>
      <c r="M518" s="196"/>
      <c r="N518" s="196"/>
      <c r="O518" s="196"/>
      <c r="P518" s="196"/>
      <c r="Q518" s="196"/>
      <c r="R518" s="196"/>
      <c r="S518" s="196"/>
      <c r="T518" s="196"/>
      <c r="U518" s="196"/>
      <c r="V518" s="196"/>
      <c r="W518" s="196"/>
      <c r="X518" s="196"/>
      <c r="Y518" s="196"/>
      <c r="Z518" s="196"/>
    </row>
    <row r="519" spans="1:26" x14ac:dyDescent="0.35">
      <c r="A519" s="196"/>
      <c r="B519" s="196"/>
      <c r="C519" s="196"/>
      <c r="D519" s="196"/>
      <c r="E519" s="196"/>
      <c r="F519" s="196"/>
      <c r="G519" s="196"/>
      <c r="H519" s="196"/>
      <c r="I519" s="196"/>
      <c r="J519" s="196"/>
      <c r="K519" s="196"/>
      <c r="L519" s="196"/>
      <c r="M519" s="196"/>
      <c r="N519" s="196"/>
      <c r="O519" s="196"/>
      <c r="P519" s="196"/>
      <c r="Q519" s="196"/>
      <c r="R519" s="196"/>
      <c r="S519" s="196"/>
      <c r="T519" s="196"/>
      <c r="U519" s="196"/>
      <c r="V519" s="196"/>
      <c r="W519" s="196"/>
      <c r="X519" s="196"/>
      <c r="Y519" s="196"/>
      <c r="Z519" s="196"/>
    </row>
    <row r="520" spans="1:26" x14ac:dyDescent="0.35">
      <c r="A520" s="196"/>
      <c r="B520" s="196"/>
      <c r="C520" s="196"/>
      <c r="D520" s="196"/>
      <c r="E520" s="196"/>
      <c r="F520" s="196"/>
      <c r="G520" s="196"/>
      <c r="H520" s="196"/>
      <c r="I520" s="196"/>
      <c r="J520" s="196"/>
      <c r="K520" s="196"/>
      <c r="L520" s="196"/>
      <c r="M520" s="196"/>
      <c r="N520" s="196"/>
      <c r="O520" s="196"/>
      <c r="P520" s="196"/>
      <c r="Q520" s="196"/>
      <c r="R520" s="196"/>
      <c r="S520" s="196"/>
      <c r="T520" s="196"/>
      <c r="U520" s="196"/>
      <c r="V520" s="196"/>
      <c r="W520" s="196"/>
      <c r="X520" s="196"/>
      <c r="Y520" s="196"/>
      <c r="Z520" s="196"/>
    </row>
    <row r="521" spans="1:26" x14ac:dyDescent="0.35">
      <c r="A521" s="196"/>
      <c r="B521" s="196"/>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row>
    <row r="522" spans="1:26" x14ac:dyDescent="0.35">
      <c r="A522" s="196"/>
      <c r="B522" s="196"/>
      <c r="C522" s="196"/>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c r="Z522" s="196"/>
    </row>
    <row r="523" spans="1:26" x14ac:dyDescent="0.35">
      <c r="A523" s="196"/>
      <c r="B523" s="196"/>
      <c r="C523" s="196"/>
      <c r="D523" s="196"/>
      <c r="E523" s="196"/>
      <c r="F523" s="196"/>
      <c r="G523" s="196"/>
      <c r="H523" s="196"/>
      <c r="I523" s="196"/>
      <c r="J523" s="196"/>
      <c r="K523" s="196"/>
      <c r="L523" s="196"/>
      <c r="M523" s="196"/>
      <c r="N523" s="196"/>
      <c r="O523" s="196"/>
      <c r="P523" s="196"/>
      <c r="Q523" s="196"/>
      <c r="R523" s="196"/>
      <c r="S523" s="196"/>
      <c r="T523" s="196"/>
      <c r="U523" s="196"/>
      <c r="V523" s="196"/>
      <c r="W523" s="196"/>
      <c r="X523" s="196"/>
      <c r="Y523" s="196"/>
      <c r="Z523" s="196"/>
    </row>
    <row r="524" spans="1:26" x14ac:dyDescent="0.35">
      <c r="A524" s="196"/>
      <c r="B524" s="196"/>
      <c r="C524" s="196"/>
      <c r="D524" s="196"/>
      <c r="E524" s="196"/>
      <c r="F524" s="196"/>
      <c r="G524" s="196"/>
      <c r="H524" s="196"/>
      <c r="I524" s="196"/>
      <c r="J524" s="196"/>
      <c r="K524" s="196"/>
      <c r="L524" s="196"/>
      <c r="M524" s="196"/>
      <c r="N524" s="196"/>
      <c r="O524" s="196"/>
      <c r="P524" s="196"/>
      <c r="Q524" s="196"/>
      <c r="R524" s="196"/>
      <c r="S524" s="196"/>
      <c r="T524" s="196"/>
      <c r="U524" s="196"/>
      <c r="V524" s="196"/>
      <c r="W524" s="196"/>
      <c r="X524" s="196"/>
      <c r="Y524" s="196"/>
      <c r="Z524" s="196"/>
    </row>
    <row r="525" spans="1:26" x14ac:dyDescent="0.35">
      <c r="A525" s="196"/>
      <c r="B525" s="196"/>
      <c r="C525" s="196"/>
      <c r="D525" s="196"/>
      <c r="E525" s="196"/>
      <c r="F525" s="196"/>
      <c r="G525" s="196"/>
      <c r="H525" s="196"/>
      <c r="I525" s="196"/>
      <c r="J525" s="196"/>
      <c r="K525" s="196"/>
      <c r="L525" s="196"/>
      <c r="M525" s="196"/>
      <c r="N525" s="196"/>
      <c r="O525" s="196"/>
      <c r="P525" s="196"/>
      <c r="Q525" s="196"/>
      <c r="R525" s="196"/>
      <c r="S525" s="196"/>
      <c r="T525" s="196"/>
      <c r="U525" s="196"/>
      <c r="V525" s="196"/>
      <c r="W525" s="196"/>
      <c r="X525" s="196"/>
      <c r="Y525" s="196"/>
      <c r="Z525" s="196"/>
    </row>
    <row r="526" spans="1:26" x14ac:dyDescent="0.35">
      <c r="A526" s="196"/>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row>
    <row r="527" spans="1:26" x14ac:dyDescent="0.35">
      <c r="A527" s="196"/>
      <c r="B527" s="196"/>
      <c r="C527" s="196"/>
      <c r="D527" s="196"/>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row>
    <row r="528" spans="1:26" x14ac:dyDescent="0.35">
      <c r="A528" s="196"/>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row>
    <row r="529" spans="1:26" x14ac:dyDescent="0.35">
      <c r="A529" s="196"/>
      <c r="B529" s="196"/>
      <c r="C529" s="196"/>
      <c r="D529" s="196"/>
      <c r="E529" s="196"/>
      <c r="F529" s="196"/>
      <c r="G529" s="196"/>
      <c r="H529" s="196"/>
      <c r="I529" s="196"/>
      <c r="J529" s="196"/>
      <c r="K529" s="196"/>
      <c r="L529" s="196"/>
      <c r="M529" s="196"/>
      <c r="N529" s="196"/>
      <c r="O529" s="196"/>
      <c r="P529" s="196"/>
      <c r="Q529" s="196"/>
      <c r="R529" s="196"/>
      <c r="S529" s="196"/>
      <c r="T529" s="196"/>
      <c r="U529" s="196"/>
      <c r="V529" s="196"/>
      <c r="W529" s="196"/>
      <c r="X529" s="196"/>
      <c r="Y529" s="196"/>
      <c r="Z529" s="196"/>
    </row>
    <row r="530" spans="1:26" x14ac:dyDescent="0.35">
      <c r="A530" s="196"/>
      <c r="B530" s="196"/>
      <c r="C530" s="196"/>
      <c r="D530" s="196"/>
      <c r="E530" s="196"/>
      <c r="F530" s="196"/>
      <c r="G530" s="196"/>
      <c r="H530" s="196"/>
      <c r="I530" s="196"/>
      <c r="J530" s="196"/>
      <c r="K530" s="196"/>
      <c r="L530" s="196"/>
      <c r="M530" s="196"/>
      <c r="N530" s="196"/>
      <c r="O530" s="196"/>
      <c r="P530" s="196"/>
      <c r="Q530" s="196"/>
      <c r="R530" s="196"/>
      <c r="S530" s="196"/>
      <c r="T530" s="196"/>
      <c r="U530" s="196"/>
      <c r="V530" s="196"/>
      <c r="W530" s="196"/>
      <c r="X530" s="196"/>
      <c r="Y530" s="196"/>
      <c r="Z530" s="196"/>
    </row>
    <row r="531" spans="1:26" x14ac:dyDescent="0.35">
      <c r="A531" s="196"/>
      <c r="B531" s="196"/>
      <c r="C531" s="196"/>
      <c r="D531" s="196"/>
      <c r="E531" s="196"/>
      <c r="F531" s="196"/>
      <c r="G531" s="196"/>
      <c r="H531" s="196"/>
      <c r="I531" s="196"/>
      <c r="J531" s="196"/>
      <c r="K531" s="196"/>
      <c r="L531" s="196"/>
      <c r="M531" s="196"/>
      <c r="N531" s="196"/>
      <c r="O531" s="196"/>
      <c r="P531" s="196"/>
      <c r="Q531" s="196"/>
      <c r="R531" s="196"/>
      <c r="S531" s="196"/>
      <c r="T531" s="196"/>
      <c r="U531" s="196"/>
      <c r="V531" s="196"/>
      <c r="W531" s="196"/>
      <c r="X531" s="196"/>
      <c r="Y531" s="196"/>
      <c r="Z531" s="196"/>
    </row>
    <row r="532" spans="1:26" x14ac:dyDescent="0.35">
      <c r="A532" s="196"/>
      <c r="B532" s="196"/>
      <c r="C532" s="196"/>
      <c r="D532" s="196"/>
      <c r="E532" s="196"/>
      <c r="F532" s="196"/>
      <c r="G532" s="196"/>
      <c r="H532" s="196"/>
      <c r="I532" s="196"/>
      <c r="J532" s="196"/>
      <c r="K532" s="196"/>
      <c r="L532" s="196"/>
      <c r="M532" s="196"/>
      <c r="N532" s="196"/>
      <c r="O532" s="196"/>
      <c r="P532" s="196"/>
      <c r="Q532" s="196"/>
      <c r="R532" s="196"/>
      <c r="S532" s="196"/>
      <c r="T532" s="196"/>
      <c r="U532" s="196"/>
      <c r="V532" s="196"/>
      <c r="W532" s="196"/>
      <c r="X532" s="196"/>
      <c r="Y532" s="196"/>
      <c r="Z532" s="196"/>
    </row>
    <row r="533" spans="1:26" x14ac:dyDescent="0.35">
      <c r="A533" s="196"/>
      <c r="B533" s="196"/>
      <c r="C533" s="196"/>
      <c r="D533" s="196"/>
      <c r="E533" s="196"/>
      <c r="F533" s="196"/>
      <c r="G533" s="196"/>
      <c r="H533" s="196"/>
      <c r="I533" s="196"/>
      <c r="J533" s="196"/>
      <c r="K533" s="196"/>
      <c r="L533" s="196"/>
      <c r="M533" s="196"/>
      <c r="N533" s="196"/>
      <c r="O533" s="196"/>
      <c r="P533" s="196"/>
      <c r="Q533" s="196"/>
      <c r="R533" s="196"/>
      <c r="S533" s="196"/>
      <c r="T533" s="196"/>
      <c r="U533" s="196"/>
      <c r="V533" s="196"/>
      <c r="W533" s="196"/>
      <c r="X533" s="196"/>
      <c r="Y533" s="196"/>
      <c r="Z533" s="196"/>
    </row>
    <row r="534" spans="1:26" x14ac:dyDescent="0.35">
      <c r="A534" s="196"/>
      <c r="B534" s="196"/>
      <c r="C534" s="196"/>
      <c r="D534" s="196"/>
      <c r="E534" s="196"/>
      <c r="F534" s="196"/>
      <c r="G534" s="196"/>
      <c r="H534" s="196"/>
      <c r="I534" s="196"/>
      <c r="J534" s="196"/>
      <c r="K534" s="196"/>
      <c r="L534" s="196"/>
      <c r="M534" s="196"/>
      <c r="N534" s="196"/>
      <c r="O534" s="196"/>
      <c r="P534" s="196"/>
      <c r="Q534" s="196"/>
      <c r="R534" s="196"/>
      <c r="S534" s="196"/>
      <c r="T534" s="196"/>
      <c r="U534" s="196"/>
      <c r="V534" s="196"/>
      <c r="W534" s="196"/>
      <c r="X534" s="196"/>
      <c r="Y534" s="196"/>
      <c r="Z534" s="196"/>
    </row>
    <row r="535" spans="1:26" x14ac:dyDescent="0.35">
      <c r="A535" s="196"/>
      <c r="B535" s="196"/>
      <c r="C535" s="196"/>
      <c r="D535" s="196"/>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row>
    <row r="536" spans="1:26" x14ac:dyDescent="0.35">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row>
    <row r="537" spans="1:26" x14ac:dyDescent="0.35">
      <c r="A537" s="196"/>
      <c r="B537" s="196"/>
      <c r="C537" s="196"/>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row>
    <row r="538" spans="1:26" x14ac:dyDescent="0.35">
      <c r="A538" s="196"/>
      <c r="B538" s="196"/>
      <c r="C538" s="196"/>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row>
    <row r="539" spans="1:26" x14ac:dyDescent="0.35">
      <c r="A539" s="196"/>
      <c r="B539" s="196"/>
      <c r="C539" s="196"/>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row>
    <row r="540" spans="1:26" x14ac:dyDescent="0.35">
      <c r="A540" s="196"/>
      <c r="B540" s="196"/>
      <c r="C540" s="196"/>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row>
    <row r="541" spans="1:26" x14ac:dyDescent="0.35">
      <c r="A541" s="196"/>
      <c r="B541" s="196"/>
      <c r="C541" s="196"/>
      <c r="D541" s="196"/>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row>
    <row r="542" spans="1:26" x14ac:dyDescent="0.35">
      <c r="A542" s="196"/>
      <c r="B542" s="196"/>
      <c r="C542" s="196"/>
      <c r="D542" s="196"/>
      <c r="E542" s="196"/>
      <c r="F542" s="196"/>
      <c r="G542" s="196"/>
      <c r="H542" s="196"/>
      <c r="I542" s="196"/>
      <c r="J542" s="196"/>
      <c r="K542" s="196"/>
      <c r="L542" s="196"/>
      <c r="M542" s="196"/>
      <c r="N542" s="196"/>
      <c r="O542" s="196"/>
      <c r="P542" s="196"/>
      <c r="Q542" s="196"/>
      <c r="R542" s="196"/>
      <c r="S542" s="196"/>
      <c r="T542" s="196"/>
      <c r="U542" s="196"/>
      <c r="V542" s="196"/>
      <c r="W542" s="196"/>
      <c r="X542" s="196"/>
      <c r="Y542" s="196"/>
      <c r="Z542" s="196"/>
    </row>
    <row r="543" spans="1:26" x14ac:dyDescent="0.35">
      <c r="A543" s="196"/>
      <c r="B543" s="196"/>
      <c r="C543" s="196"/>
      <c r="D543" s="196"/>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row>
    <row r="544" spans="1:26" x14ac:dyDescent="0.35">
      <c r="A544" s="196"/>
      <c r="B544" s="196"/>
      <c r="C544" s="196"/>
      <c r="D544" s="196"/>
      <c r="E544" s="196"/>
      <c r="F544" s="196"/>
      <c r="G544" s="196"/>
      <c r="H544" s="196"/>
      <c r="I544" s="196"/>
      <c r="J544" s="196"/>
      <c r="K544" s="196"/>
      <c r="L544" s="196"/>
      <c r="M544" s="196"/>
      <c r="N544" s="196"/>
      <c r="O544" s="196"/>
      <c r="P544" s="196"/>
      <c r="Q544" s="196"/>
      <c r="R544" s="196"/>
      <c r="S544" s="196"/>
      <c r="T544" s="196"/>
      <c r="U544" s="196"/>
      <c r="V544" s="196"/>
      <c r="W544" s="196"/>
      <c r="X544" s="196"/>
      <c r="Y544" s="196"/>
      <c r="Z544" s="196"/>
    </row>
    <row r="545" spans="1:26" x14ac:dyDescent="0.35">
      <c r="A545" s="196"/>
      <c r="B545" s="196"/>
      <c r="C545" s="196"/>
      <c r="D545" s="196"/>
      <c r="E545" s="196"/>
      <c r="F545" s="196"/>
      <c r="G545" s="196"/>
      <c r="H545" s="196"/>
      <c r="I545" s="196"/>
      <c r="J545" s="196"/>
      <c r="K545" s="196"/>
      <c r="L545" s="196"/>
      <c r="M545" s="196"/>
      <c r="N545" s="196"/>
      <c r="O545" s="196"/>
      <c r="P545" s="196"/>
      <c r="Q545" s="196"/>
      <c r="R545" s="196"/>
      <c r="S545" s="196"/>
      <c r="T545" s="196"/>
      <c r="U545" s="196"/>
      <c r="V545" s="196"/>
      <c r="W545" s="196"/>
      <c r="X545" s="196"/>
      <c r="Y545" s="196"/>
      <c r="Z545" s="196"/>
    </row>
    <row r="546" spans="1:26" x14ac:dyDescent="0.35">
      <c r="A546" s="196"/>
      <c r="B546" s="196"/>
      <c r="C546" s="196"/>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row>
    <row r="547" spans="1:26" x14ac:dyDescent="0.35">
      <c r="A547" s="196"/>
      <c r="B547" s="196"/>
      <c r="C547" s="196"/>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row>
    <row r="548" spans="1:26" x14ac:dyDescent="0.35">
      <c r="A548" s="196"/>
      <c r="B548" s="196"/>
      <c r="C548" s="196"/>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row>
    <row r="549" spans="1:26" x14ac:dyDescent="0.35">
      <c r="A549" s="196"/>
      <c r="B549" s="196"/>
      <c r="C549" s="196"/>
      <c r="D549" s="196"/>
      <c r="E549" s="196"/>
      <c r="F549" s="196"/>
      <c r="G549" s="196"/>
      <c r="H549" s="196"/>
      <c r="I549" s="196"/>
      <c r="J549" s="196"/>
      <c r="K549" s="196"/>
      <c r="L549" s="196"/>
      <c r="M549" s="196"/>
      <c r="N549" s="196"/>
      <c r="O549" s="196"/>
      <c r="P549" s="196"/>
      <c r="Q549" s="196"/>
      <c r="R549" s="196"/>
      <c r="S549" s="196"/>
      <c r="T549" s="196"/>
      <c r="U549" s="196"/>
      <c r="V549" s="196"/>
      <c r="W549" s="196"/>
      <c r="X549" s="196"/>
      <c r="Y549" s="196"/>
      <c r="Z549" s="196"/>
    </row>
    <row r="550" spans="1:26" x14ac:dyDescent="0.35">
      <c r="A550" s="196"/>
      <c r="B550" s="196"/>
      <c r="C550" s="196"/>
      <c r="D550" s="196"/>
      <c r="E550" s="196"/>
      <c r="F550" s="196"/>
      <c r="G550" s="196"/>
      <c r="H550" s="196"/>
      <c r="I550" s="196"/>
      <c r="J550" s="196"/>
      <c r="K550" s="196"/>
      <c r="L550" s="196"/>
      <c r="M550" s="196"/>
      <c r="N550" s="196"/>
      <c r="O550" s="196"/>
      <c r="P550" s="196"/>
      <c r="Q550" s="196"/>
      <c r="R550" s="196"/>
      <c r="S550" s="196"/>
      <c r="T550" s="196"/>
      <c r="U550" s="196"/>
      <c r="V550" s="196"/>
      <c r="W550" s="196"/>
      <c r="X550" s="196"/>
      <c r="Y550" s="196"/>
      <c r="Z550" s="196"/>
    </row>
    <row r="551" spans="1:26" x14ac:dyDescent="0.35">
      <c r="A551" s="196"/>
      <c r="B551" s="196"/>
      <c r="C551" s="196"/>
      <c r="D551" s="196"/>
      <c r="E551" s="196"/>
      <c r="F551" s="196"/>
      <c r="G551" s="196"/>
      <c r="H551" s="196"/>
      <c r="I551" s="196"/>
      <c r="J551" s="196"/>
      <c r="K551" s="196"/>
      <c r="L551" s="196"/>
      <c r="M551" s="196"/>
      <c r="N551" s="196"/>
      <c r="O551" s="196"/>
      <c r="P551" s="196"/>
      <c r="Q551" s="196"/>
      <c r="R551" s="196"/>
      <c r="S551" s="196"/>
      <c r="T551" s="196"/>
      <c r="U551" s="196"/>
      <c r="V551" s="196"/>
      <c r="W551" s="196"/>
      <c r="X551" s="196"/>
      <c r="Y551" s="196"/>
      <c r="Z551" s="196"/>
    </row>
    <row r="552" spans="1:26" x14ac:dyDescent="0.35">
      <c r="A552" s="196"/>
      <c r="B552" s="196"/>
      <c r="C552" s="196"/>
      <c r="D552" s="196"/>
      <c r="E552" s="196"/>
      <c r="F552" s="196"/>
      <c r="G552" s="196"/>
      <c r="H552" s="196"/>
      <c r="I552" s="196"/>
      <c r="J552" s="196"/>
      <c r="K552" s="196"/>
      <c r="L552" s="196"/>
      <c r="M552" s="196"/>
      <c r="N552" s="196"/>
      <c r="O552" s="196"/>
      <c r="P552" s="196"/>
      <c r="Q552" s="196"/>
      <c r="R552" s="196"/>
      <c r="S552" s="196"/>
      <c r="T552" s="196"/>
      <c r="U552" s="196"/>
      <c r="V552" s="196"/>
      <c r="W552" s="196"/>
      <c r="X552" s="196"/>
      <c r="Y552" s="196"/>
      <c r="Z552" s="196"/>
    </row>
    <row r="553" spans="1:26" x14ac:dyDescent="0.35">
      <c r="A553" s="196"/>
      <c r="B553" s="196"/>
      <c r="C553" s="196"/>
      <c r="D553" s="196"/>
      <c r="E553" s="196"/>
      <c r="F553" s="196"/>
      <c r="G553" s="196"/>
      <c r="H553" s="196"/>
      <c r="I553" s="196"/>
      <c r="J553" s="196"/>
      <c r="K553" s="196"/>
      <c r="L553" s="196"/>
      <c r="M553" s="196"/>
      <c r="N553" s="196"/>
      <c r="O553" s="196"/>
      <c r="P553" s="196"/>
      <c r="Q553" s="196"/>
      <c r="R553" s="196"/>
      <c r="S553" s="196"/>
      <c r="T553" s="196"/>
      <c r="U553" s="196"/>
      <c r="V553" s="196"/>
      <c r="W553" s="196"/>
      <c r="X553" s="196"/>
      <c r="Y553" s="196"/>
      <c r="Z553" s="196"/>
    </row>
    <row r="554" spans="1:26" x14ac:dyDescent="0.35">
      <c r="A554" s="196"/>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row>
    <row r="555" spans="1:26" x14ac:dyDescent="0.35">
      <c r="A555" s="196"/>
      <c r="B555" s="196"/>
      <c r="C555" s="196"/>
      <c r="D555" s="196"/>
      <c r="E555" s="196"/>
      <c r="F555" s="196"/>
      <c r="G555" s="196"/>
      <c r="H555" s="196"/>
      <c r="I555" s="196"/>
      <c r="J555" s="196"/>
      <c r="K555" s="196"/>
      <c r="L555" s="196"/>
      <c r="M555" s="196"/>
      <c r="N555" s="196"/>
      <c r="O555" s="196"/>
      <c r="P555" s="196"/>
      <c r="Q555" s="196"/>
      <c r="R555" s="196"/>
      <c r="S555" s="196"/>
      <c r="T555" s="196"/>
      <c r="U555" s="196"/>
      <c r="V555" s="196"/>
      <c r="W555" s="196"/>
      <c r="X555" s="196"/>
      <c r="Y555" s="196"/>
      <c r="Z555" s="196"/>
    </row>
    <row r="556" spans="1:26" x14ac:dyDescent="0.35">
      <c r="A556" s="196"/>
      <c r="B556" s="196"/>
      <c r="C556" s="196"/>
      <c r="D556" s="196"/>
      <c r="E556" s="196"/>
      <c r="F556" s="196"/>
      <c r="G556" s="196"/>
      <c r="H556" s="196"/>
      <c r="I556" s="196"/>
      <c r="J556" s="196"/>
      <c r="K556" s="196"/>
      <c r="L556" s="196"/>
      <c r="M556" s="196"/>
      <c r="N556" s="196"/>
      <c r="O556" s="196"/>
      <c r="P556" s="196"/>
      <c r="Q556" s="196"/>
      <c r="R556" s="196"/>
      <c r="S556" s="196"/>
      <c r="T556" s="196"/>
      <c r="U556" s="196"/>
      <c r="V556" s="196"/>
      <c r="W556" s="196"/>
      <c r="X556" s="196"/>
      <c r="Y556" s="196"/>
      <c r="Z556" s="196"/>
    </row>
    <row r="557" spans="1:26" x14ac:dyDescent="0.35">
      <c r="A557" s="196"/>
      <c r="B557" s="196"/>
      <c r="C557" s="196"/>
      <c r="D557" s="196"/>
      <c r="E557" s="196"/>
      <c r="F557" s="196"/>
      <c r="G557" s="196"/>
      <c r="H557" s="196"/>
      <c r="I557" s="196"/>
      <c r="J557" s="196"/>
      <c r="K557" s="196"/>
      <c r="L557" s="196"/>
      <c r="M557" s="196"/>
      <c r="N557" s="196"/>
      <c r="O557" s="196"/>
      <c r="P557" s="196"/>
      <c r="Q557" s="196"/>
      <c r="R557" s="196"/>
      <c r="S557" s="196"/>
      <c r="T557" s="196"/>
      <c r="U557" s="196"/>
      <c r="V557" s="196"/>
      <c r="W557" s="196"/>
      <c r="X557" s="196"/>
      <c r="Y557" s="196"/>
      <c r="Z557" s="196"/>
    </row>
    <row r="558" spans="1:26" x14ac:dyDescent="0.35">
      <c r="A558" s="196"/>
      <c r="B558" s="196"/>
      <c r="C558" s="196"/>
      <c r="D558" s="196"/>
      <c r="E558" s="196"/>
      <c r="F558" s="196"/>
      <c r="G558" s="196"/>
      <c r="H558" s="196"/>
      <c r="I558" s="196"/>
      <c r="J558" s="196"/>
      <c r="K558" s="196"/>
      <c r="L558" s="196"/>
      <c r="M558" s="196"/>
      <c r="N558" s="196"/>
      <c r="O558" s="196"/>
      <c r="P558" s="196"/>
      <c r="Q558" s="196"/>
      <c r="R558" s="196"/>
      <c r="S558" s="196"/>
      <c r="T558" s="196"/>
      <c r="U558" s="196"/>
      <c r="V558" s="196"/>
      <c r="W558" s="196"/>
      <c r="X558" s="196"/>
      <c r="Y558" s="196"/>
      <c r="Z558" s="196"/>
    </row>
    <row r="559" spans="1:26" x14ac:dyDescent="0.35">
      <c r="A559" s="196"/>
      <c r="B559" s="196"/>
      <c r="C559" s="196"/>
      <c r="D559" s="196"/>
      <c r="E559" s="196"/>
      <c r="F559" s="196"/>
      <c r="G559" s="196"/>
      <c r="H559" s="196"/>
      <c r="I559" s="196"/>
      <c r="J559" s="196"/>
      <c r="K559" s="196"/>
      <c r="L559" s="196"/>
      <c r="M559" s="196"/>
      <c r="N559" s="196"/>
      <c r="O559" s="196"/>
      <c r="P559" s="196"/>
      <c r="Q559" s="196"/>
      <c r="R559" s="196"/>
      <c r="S559" s="196"/>
      <c r="T559" s="196"/>
      <c r="U559" s="196"/>
      <c r="V559" s="196"/>
      <c r="W559" s="196"/>
      <c r="X559" s="196"/>
      <c r="Y559" s="196"/>
      <c r="Z559" s="196"/>
    </row>
    <row r="560" spans="1:26" x14ac:dyDescent="0.35">
      <c r="A560" s="196"/>
      <c r="B560" s="196"/>
      <c r="C560" s="196"/>
      <c r="D560" s="196"/>
      <c r="E560" s="196"/>
      <c r="F560" s="196"/>
      <c r="G560" s="196"/>
      <c r="H560" s="196"/>
      <c r="I560" s="196"/>
      <c r="J560" s="196"/>
      <c r="K560" s="196"/>
      <c r="L560" s="196"/>
      <c r="M560" s="196"/>
      <c r="N560" s="196"/>
      <c r="O560" s="196"/>
      <c r="P560" s="196"/>
      <c r="Q560" s="196"/>
      <c r="R560" s="196"/>
      <c r="S560" s="196"/>
      <c r="T560" s="196"/>
      <c r="U560" s="196"/>
      <c r="V560" s="196"/>
      <c r="W560" s="196"/>
      <c r="X560" s="196"/>
      <c r="Y560" s="196"/>
      <c r="Z560" s="196"/>
    </row>
    <row r="561" spans="1:26" x14ac:dyDescent="0.35">
      <c r="A561" s="196"/>
      <c r="B561" s="196"/>
      <c r="C561" s="196"/>
      <c r="D561" s="196"/>
      <c r="E561" s="196"/>
      <c r="F561" s="196"/>
      <c r="G561" s="196"/>
      <c r="H561" s="196"/>
      <c r="I561" s="196"/>
      <c r="J561" s="196"/>
      <c r="K561" s="196"/>
      <c r="L561" s="196"/>
      <c r="M561" s="196"/>
      <c r="N561" s="196"/>
      <c r="O561" s="196"/>
      <c r="P561" s="196"/>
      <c r="Q561" s="196"/>
      <c r="R561" s="196"/>
      <c r="S561" s="196"/>
      <c r="T561" s="196"/>
      <c r="U561" s="196"/>
      <c r="V561" s="196"/>
      <c r="W561" s="196"/>
      <c r="X561" s="196"/>
      <c r="Y561" s="196"/>
      <c r="Z561" s="196"/>
    </row>
    <row r="562" spans="1:26" x14ac:dyDescent="0.35">
      <c r="A562" s="196"/>
      <c r="B562" s="196"/>
      <c r="C562" s="196"/>
      <c r="D562" s="196"/>
      <c r="E562" s="196"/>
      <c r="F562" s="196"/>
      <c r="G562" s="196"/>
      <c r="H562" s="196"/>
      <c r="I562" s="196"/>
      <c r="J562" s="196"/>
      <c r="K562" s="196"/>
      <c r="L562" s="196"/>
      <c r="M562" s="196"/>
      <c r="N562" s="196"/>
      <c r="O562" s="196"/>
      <c r="P562" s="196"/>
      <c r="Q562" s="196"/>
      <c r="R562" s="196"/>
      <c r="S562" s="196"/>
      <c r="T562" s="196"/>
      <c r="U562" s="196"/>
      <c r="V562" s="196"/>
      <c r="W562" s="196"/>
      <c r="X562" s="196"/>
      <c r="Y562" s="196"/>
      <c r="Z562" s="196"/>
    </row>
    <row r="563" spans="1:26" x14ac:dyDescent="0.35">
      <c r="A563" s="196"/>
      <c r="B563" s="196"/>
      <c r="C563" s="196"/>
      <c r="D563" s="196"/>
      <c r="E563" s="196"/>
      <c r="F563" s="196"/>
      <c r="G563" s="196"/>
      <c r="H563" s="196"/>
      <c r="I563" s="196"/>
      <c r="J563" s="196"/>
      <c r="K563" s="196"/>
      <c r="L563" s="196"/>
      <c r="M563" s="196"/>
      <c r="N563" s="196"/>
      <c r="O563" s="196"/>
      <c r="P563" s="196"/>
      <c r="Q563" s="196"/>
      <c r="R563" s="196"/>
      <c r="S563" s="196"/>
      <c r="T563" s="196"/>
      <c r="U563" s="196"/>
      <c r="V563" s="196"/>
      <c r="W563" s="196"/>
      <c r="X563" s="196"/>
      <c r="Y563" s="196"/>
      <c r="Z563" s="196"/>
    </row>
    <row r="564" spans="1:26" x14ac:dyDescent="0.35">
      <c r="A564" s="196"/>
      <c r="B564" s="196"/>
      <c r="C564" s="196"/>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row>
    <row r="565" spans="1:26" x14ac:dyDescent="0.35">
      <c r="A565" s="196"/>
      <c r="B565" s="196"/>
      <c r="C565" s="196"/>
      <c r="D565" s="196"/>
      <c r="E565" s="196"/>
      <c r="F565" s="196"/>
      <c r="G565" s="196"/>
      <c r="H565" s="196"/>
      <c r="I565" s="196"/>
      <c r="J565" s="196"/>
      <c r="K565" s="196"/>
      <c r="L565" s="196"/>
      <c r="M565" s="196"/>
      <c r="N565" s="196"/>
      <c r="O565" s="196"/>
      <c r="P565" s="196"/>
      <c r="Q565" s="196"/>
      <c r="R565" s="196"/>
      <c r="S565" s="196"/>
      <c r="T565" s="196"/>
      <c r="U565" s="196"/>
      <c r="V565" s="196"/>
      <c r="W565" s="196"/>
      <c r="X565" s="196"/>
      <c r="Y565" s="196"/>
      <c r="Z565" s="196"/>
    </row>
    <row r="566" spans="1:26" x14ac:dyDescent="0.35">
      <c r="A566" s="196"/>
      <c r="B566" s="196"/>
      <c r="C566" s="196"/>
      <c r="D566" s="196"/>
      <c r="E566" s="196"/>
      <c r="F566" s="196"/>
      <c r="G566" s="196"/>
      <c r="H566" s="196"/>
      <c r="I566" s="196"/>
      <c r="J566" s="196"/>
      <c r="K566" s="196"/>
      <c r="L566" s="196"/>
      <c r="M566" s="196"/>
      <c r="N566" s="196"/>
      <c r="O566" s="196"/>
      <c r="P566" s="196"/>
      <c r="Q566" s="196"/>
      <c r="R566" s="196"/>
      <c r="S566" s="196"/>
      <c r="T566" s="196"/>
      <c r="U566" s="196"/>
      <c r="V566" s="196"/>
      <c r="W566" s="196"/>
      <c r="X566" s="196"/>
      <c r="Y566" s="196"/>
      <c r="Z566" s="196"/>
    </row>
    <row r="567" spans="1:26" x14ac:dyDescent="0.35">
      <c r="A567" s="196"/>
      <c r="B567" s="196"/>
      <c r="C567" s="196"/>
      <c r="D567" s="196"/>
      <c r="E567" s="196"/>
      <c r="F567" s="196"/>
      <c r="G567" s="196"/>
      <c r="H567" s="196"/>
      <c r="I567" s="196"/>
      <c r="J567" s="196"/>
      <c r="K567" s="196"/>
      <c r="L567" s="196"/>
      <c r="M567" s="196"/>
      <c r="N567" s="196"/>
      <c r="O567" s="196"/>
      <c r="P567" s="196"/>
      <c r="Q567" s="196"/>
      <c r="R567" s="196"/>
      <c r="S567" s="196"/>
      <c r="T567" s="196"/>
      <c r="U567" s="196"/>
      <c r="V567" s="196"/>
      <c r="W567" s="196"/>
      <c r="X567" s="196"/>
      <c r="Y567" s="196"/>
      <c r="Z567" s="196"/>
    </row>
    <row r="568" spans="1:26" x14ac:dyDescent="0.35">
      <c r="A568" s="196"/>
      <c r="B568" s="196"/>
      <c r="C568" s="196"/>
      <c r="D568" s="196"/>
      <c r="E568" s="196"/>
      <c r="F568" s="196"/>
      <c r="G568" s="196"/>
      <c r="H568" s="196"/>
      <c r="I568" s="196"/>
      <c r="J568" s="196"/>
      <c r="K568" s="196"/>
      <c r="L568" s="196"/>
      <c r="M568" s="196"/>
      <c r="N568" s="196"/>
      <c r="O568" s="196"/>
      <c r="P568" s="196"/>
      <c r="Q568" s="196"/>
      <c r="R568" s="196"/>
      <c r="S568" s="196"/>
      <c r="T568" s="196"/>
      <c r="U568" s="196"/>
      <c r="V568" s="196"/>
      <c r="W568" s="196"/>
      <c r="X568" s="196"/>
      <c r="Y568" s="196"/>
      <c r="Z568" s="196"/>
    </row>
    <row r="569" spans="1:26" x14ac:dyDescent="0.35">
      <c r="A569" s="196"/>
      <c r="B569" s="196"/>
      <c r="C569" s="196"/>
      <c r="D569" s="196"/>
      <c r="E569" s="196"/>
      <c r="F569" s="196"/>
      <c r="G569" s="196"/>
      <c r="H569" s="196"/>
      <c r="I569" s="196"/>
      <c r="J569" s="196"/>
      <c r="K569" s="196"/>
      <c r="L569" s="196"/>
      <c r="M569" s="196"/>
      <c r="N569" s="196"/>
      <c r="O569" s="196"/>
      <c r="P569" s="196"/>
      <c r="Q569" s="196"/>
      <c r="R569" s="196"/>
      <c r="S569" s="196"/>
      <c r="T569" s="196"/>
      <c r="U569" s="196"/>
      <c r="V569" s="196"/>
      <c r="W569" s="196"/>
      <c r="X569" s="196"/>
      <c r="Y569" s="196"/>
      <c r="Z569" s="196"/>
    </row>
    <row r="570" spans="1:26" x14ac:dyDescent="0.35">
      <c r="A570" s="196"/>
      <c r="B570" s="196"/>
      <c r="C570" s="196"/>
      <c r="D570" s="196"/>
      <c r="E570" s="196"/>
      <c r="F570" s="196"/>
      <c r="G570" s="196"/>
      <c r="H570" s="196"/>
      <c r="I570" s="196"/>
      <c r="J570" s="196"/>
      <c r="K570" s="196"/>
      <c r="L570" s="196"/>
      <c r="M570" s="196"/>
      <c r="N570" s="196"/>
      <c r="O570" s="196"/>
      <c r="P570" s="196"/>
      <c r="Q570" s="196"/>
      <c r="R570" s="196"/>
      <c r="S570" s="196"/>
      <c r="T570" s="196"/>
      <c r="U570" s="196"/>
      <c r="V570" s="196"/>
      <c r="W570" s="196"/>
      <c r="X570" s="196"/>
      <c r="Y570" s="196"/>
      <c r="Z570" s="196"/>
    </row>
    <row r="571" spans="1:26" x14ac:dyDescent="0.35">
      <c r="A571" s="196"/>
      <c r="B571" s="196"/>
      <c r="C571" s="196"/>
      <c r="D571" s="196"/>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row>
    <row r="572" spans="1:26" x14ac:dyDescent="0.35">
      <c r="A572" s="196"/>
      <c r="B572" s="196"/>
      <c r="C572" s="196"/>
      <c r="D572" s="196"/>
      <c r="E572" s="196"/>
      <c r="F572" s="196"/>
      <c r="G572" s="196"/>
      <c r="H572" s="196"/>
      <c r="I572" s="196"/>
      <c r="J572" s="196"/>
      <c r="K572" s="196"/>
      <c r="L572" s="196"/>
      <c r="M572" s="196"/>
      <c r="N572" s="196"/>
      <c r="O572" s="196"/>
      <c r="P572" s="196"/>
      <c r="Q572" s="196"/>
      <c r="R572" s="196"/>
      <c r="S572" s="196"/>
      <c r="T572" s="196"/>
      <c r="U572" s="196"/>
      <c r="V572" s="196"/>
      <c r="W572" s="196"/>
      <c r="X572" s="196"/>
      <c r="Y572" s="196"/>
      <c r="Z572" s="196"/>
    </row>
    <row r="573" spans="1:26" x14ac:dyDescent="0.35">
      <c r="A573" s="196"/>
      <c r="B573" s="196"/>
      <c r="C573" s="196"/>
      <c r="D573" s="196"/>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row>
    <row r="574" spans="1:26" x14ac:dyDescent="0.35">
      <c r="A574" s="196"/>
      <c r="B574" s="196"/>
      <c r="C574" s="196"/>
      <c r="D574" s="196"/>
      <c r="E574" s="196"/>
      <c r="F574" s="196"/>
      <c r="G574" s="196"/>
      <c r="H574" s="196"/>
      <c r="I574" s="196"/>
      <c r="J574" s="196"/>
      <c r="K574" s="196"/>
      <c r="L574" s="196"/>
      <c r="M574" s="196"/>
      <c r="N574" s="196"/>
      <c r="O574" s="196"/>
      <c r="P574" s="196"/>
      <c r="Q574" s="196"/>
      <c r="R574" s="196"/>
      <c r="S574" s="196"/>
      <c r="T574" s="196"/>
      <c r="U574" s="196"/>
      <c r="V574" s="196"/>
      <c r="W574" s="196"/>
      <c r="X574" s="196"/>
      <c r="Y574" s="196"/>
      <c r="Z574" s="196"/>
    </row>
    <row r="575" spans="1:26" x14ac:dyDescent="0.35">
      <c r="A575" s="196"/>
      <c r="B575" s="196"/>
      <c r="C575" s="196"/>
      <c r="D575" s="196"/>
      <c r="E575" s="196"/>
      <c r="F575" s="196"/>
      <c r="G575" s="196"/>
      <c r="H575" s="196"/>
      <c r="I575" s="196"/>
      <c r="J575" s="196"/>
      <c r="K575" s="196"/>
      <c r="L575" s="196"/>
      <c r="M575" s="196"/>
      <c r="N575" s="196"/>
      <c r="O575" s="196"/>
      <c r="P575" s="196"/>
      <c r="Q575" s="196"/>
      <c r="R575" s="196"/>
      <c r="S575" s="196"/>
      <c r="T575" s="196"/>
      <c r="U575" s="196"/>
      <c r="V575" s="196"/>
      <c r="W575" s="196"/>
      <c r="X575" s="196"/>
      <c r="Y575" s="196"/>
      <c r="Z575" s="196"/>
    </row>
    <row r="576" spans="1:26" x14ac:dyDescent="0.35">
      <c r="A576" s="196"/>
      <c r="B576" s="196"/>
      <c r="C576" s="196"/>
      <c r="D576" s="196"/>
      <c r="E576" s="196"/>
      <c r="F576" s="196"/>
      <c r="G576" s="196"/>
      <c r="H576" s="196"/>
      <c r="I576" s="196"/>
      <c r="J576" s="196"/>
      <c r="K576" s="196"/>
      <c r="L576" s="196"/>
      <c r="M576" s="196"/>
      <c r="N576" s="196"/>
      <c r="O576" s="196"/>
      <c r="P576" s="196"/>
      <c r="Q576" s="196"/>
      <c r="R576" s="196"/>
      <c r="S576" s="196"/>
      <c r="T576" s="196"/>
      <c r="U576" s="196"/>
      <c r="V576" s="196"/>
      <c r="W576" s="196"/>
      <c r="X576" s="196"/>
      <c r="Y576" s="196"/>
      <c r="Z576" s="196"/>
    </row>
    <row r="577" spans="1:26" x14ac:dyDescent="0.35">
      <c r="A577" s="196"/>
      <c r="B577" s="196"/>
      <c r="C577" s="196"/>
      <c r="D577" s="196"/>
      <c r="E577" s="196"/>
      <c r="F577" s="196"/>
      <c r="G577" s="196"/>
      <c r="H577" s="196"/>
      <c r="I577" s="196"/>
      <c r="J577" s="196"/>
      <c r="K577" s="196"/>
      <c r="L577" s="196"/>
      <c r="M577" s="196"/>
      <c r="N577" s="196"/>
      <c r="O577" s="196"/>
      <c r="P577" s="196"/>
      <c r="Q577" s="196"/>
      <c r="R577" s="196"/>
      <c r="S577" s="196"/>
      <c r="T577" s="196"/>
      <c r="U577" s="196"/>
      <c r="V577" s="196"/>
      <c r="W577" s="196"/>
      <c r="X577" s="196"/>
      <c r="Y577" s="196"/>
      <c r="Z577" s="196"/>
    </row>
    <row r="578" spans="1:26" x14ac:dyDescent="0.35">
      <c r="A578" s="196"/>
      <c r="B578" s="196"/>
      <c r="C578" s="196"/>
      <c r="D578" s="196"/>
      <c r="E578" s="196"/>
      <c r="F578" s="196"/>
      <c r="G578" s="196"/>
      <c r="H578" s="196"/>
      <c r="I578" s="196"/>
      <c r="J578" s="196"/>
      <c r="K578" s="196"/>
      <c r="L578" s="196"/>
      <c r="M578" s="196"/>
      <c r="N578" s="196"/>
      <c r="O578" s="196"/>
      <c r="P578" s="196"/>
      <c r="Q578" s="196"/>
      <c r="R578" s="196"/>
      <c r="S578" s="196"/>
      <c r="T578" s="196"/>
      <c r="U578" s="196"/>
      <c r="V578" s="196"/>
      <c r="W578" s="196"/>
      <c r="X578" s="196"/>
      <c r="Y578" s="196"/>
      <c r="Z578" s="196"/>
    </row>
    <row r="579" spans="1:26" x14ac:dyDescent="0.35">
      <c r="A579" s="196"/>
      <c r="B579" s="196"/>
      <c r="C579" s="196"/>
      <c r="D579" s="196"/>
      <c r="E579" s="196"/>
      <c r="F579" s="196"/>
      <c r="G579" s="196"/>
      <c r="H579" s="196"/>
      <c r="I579" s="196"/>
      <c r="J579" s="196"/>
      <c r="K579" s="196"/>
      <c r="L579" s="196"/>
      <c r="M579" s="196"/>
      <c r="N579" s="196"/>
      <c r="O579" s="196"/>
      <c r="P579" s="196"/>
      <c r="Q579" s="196"/>
      <c r="R579" s="196"/>
      <c r="S579" s="196"/>
      <c r="T579" s="196"/>
      <c r="U579" s="196"/>
      <c r="V579" s="196"/>
      <c r="W579" s="196"/>
      <c r="X579" s="196"/>
      <c r="Y579" s="196"/>
      <c r="Z579" s="196"/>
    </row>
    <row r="580" spans="1:26" x14ac:dyDescent="0.35">
      <c r="A580" s="196"/>
      <c r="B580" s="196"/>
      <c r="C580" s="196"/>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row>
    <row r="581" spans="1:26" x14ac:dyDescent="0.35">
      <c r="A581" s="196"/>
      <c r="B581" s="196"/>
      <c r="C581" s="196"/>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row>
    <row r="582" spans="1:26" x14ac:dyDescent="0.35">
      <c r="A582" s="196"/>
      <c r="B582" s="196"/>
      <c r="C582" s="196"/>
      <c r="D582" s="196"/>
      <c r="E582" s="196"/>
      <c r="F582" s="196"/>
      <c r="G582" s="196"/>
      <c r="H582" s="196"/>
      <c r="I582" s="196"/>
      <c r="J582" s="196"/>
      <c r="K582" s="196"/>
      <c r="L582" s="196"/>
      <c r="M582" s="196"/>
      <c r="N582" s="196"/>
      <c r="O582" s="196"/>
      <c r="P582" s="196"/>
      <c r="Q582" s="196"/>
      <c r="R582" s="196"/>
      <c r="S582" s="196"/>
      <c r="T582" s="196"/>
      <c r="U582" s="196"/>
      <c r="V582" s="196"/>
      <c r="W582" s="196"/>
      <c r="X582" s="196"/>
      <c r="Y582" s="196"/>
      <c r="Z582" s="196"/>
    </row>
    <row r="583" spans="1:26" x14ac:dyDescent="0.35">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c r="X583" s="196"/>
      <c r="Y583" s="196"/>
      <c r="Z583" s="196"/>
    </row>
    <row r="584" spans="1:26" x14ac:dyDescent="0.35">
      <c r="A584" s="196"/>
      <c r="B584" s="196"/>
      <c r="C584" s="196"/>
      <c r="D584" s="196"/>
      <c r="E584" s="196"/>
      <c r="F584" s="196"/>
      <c r="G584" s="196"/>
      <c r="H584" s="196"/>
      <c r="I584" s="196"/>
      <c r="J584" s="196"/>
      <c r="K584" s="196"/>
      <c r="L584" s="196"/>
      <c r="M584" s="196"/>
      <c r="N584" s="196"/>
      <c r="O584" s="196"/>
      <c r="P584" s="196"/>
      <c r="Q584" s="196"/>
      <c r="R584" s="196"/>
      <c r="S584" s="196"/>
      <c r="T584" s="196"/>
      <c r="U584" s="196"/>
      <c r="V584" s="196"/>
      <c r="W584" s="196"/>
      <c r="X584" s="196"/>
      <c r="Y584" s="196"/>
      <c r="Z584" s="196"/>
    </row>
    <row r="585" spans="1:26" x14ac:dyDescent="0.35">
      <c r="A585" s="196"/>
      <c r="B585" s="196"/>
      <c r="C585" s="196"/>
      <c r="D585" s="196"/>
      <c r="E585" s="196"/>
      <c r="F585" s="196"/>
      <c r="G585" s="196"/>
      <c r="H585" s="196"/>
      <c r="I585" s="196"/>
      <c r="J585" s="196"/>
      <c r="K585" s="196"/>
      <c r="L585" s="196"/>
      <c r="M585" s="196"/>
      <c r="N585" s="196"/>
      <c r="O585" s="196"/>
      <c r="P585" s="196"/>
      <c r="Q585" s="196"/>
      <c r="R585" s="196"/>
      <c r="S585" s="196"/>
      <c r="T585" s="196"/>
      <c r="U585" s="196"/>
      <c r="V585" s="196"/>
      <c r="W585" s="196"/>
      <c r="X585" s="196"/>
      <c r="Y585" s="196"/>
      <c r="Z585" s="196"/>
    </row>
    <row r="586" spans="1:26" x14ac:dyDescent="0.35">
      <c r="A586" s="196"/>
      <c r="B586" s="196"/>
      <c r="C586" s="196"/>
      <c r="D586" s="196"/>
      <c r="E586" s="196"/>
      <c r="F586" s="196"/>
      <c r="G586" s="196"/>
      <c r="H586" s="196"/>
      <c r="I586" s="196"/>
      <c r="J586" s="196"/>
      <c r="K586" s="196"/>
      <c r="L586" s="196"/>
      <c r="M586" s="196"/>
      <c r="N586" s="196"/>
      <c r="O586" s="196"/>
      <c r="P586" s="196"/>
      <c r="Q586" s="196"/>
      <c r="R586" s="196"/>
      <c r="S586" s="196"/>
      <c r="T586" s="196"/>
      <c r="U586" s="196"/>
      <c r="V586" s="196"/>
      <c r="W586" s="196"/>
      <c r="X586" s="196"/>
      <c r="Y586" s="196"/>
      <c r="Z586" s="196"/>
    </row>
    <row r="587" spans="1:26" x14ac:dyDescent="0.35">
      <c r="A587" s="196"/>
      <c r="B587" s="196"/>
      <c r="C587" s="196"/>
      <c r="D587" s="196"/>
      <c r="E587" s="196"/>
      <c r="F587" s="196"/>
      <c r="G587" s="196"/>
      <c r="H587" s="196"/>
      <c r="I587" s="196"/>
      <c r="J587" s="196"/>
      <c r="K587" s="196"/>
      <c r="L587" s="196"/>
      <c r="M587" s="196"/>
      <c r="N587" s="196"/>
      <c r="O587" s="196"/>
      <c r="P587" s="196"/>
      <c r="Q587" s="196"/>
      <c r="R587" s="196"/>
      <c r="S587" s="196"/>
      <c r="T587" s="196"/>
      <c r="U587" s="196"/>
      <c r="V587" s="196"/>
      <c r="W587" s="196"/>
      <c r="X587" s="196"/>
      <c r="Y587" s="196"/>
      <c r="Z587" s="196"/>
    </row>
    <row r="588" spans="1:26" x14ac:dyDescent="0.35">
      <c r="A588" s="196"/>
      <c r="B588" s="196"/>
      <c r="C588" s="196"/>
      <c r="D588" s="196"/>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row>
    <row r="589" spans="1:26" x14ac:dyDescent="0.35">
      <c r="A589" s="196"/>
      <c r="B589" s="196"/>
      <c r="C589" s="196"/>
      <c r="D589" s="196"/>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row>
    <row r="590" spans="1:26" x14ac:dyDescent="0.35">
      <c r="A590" s="196"/>
      <c r="B590" s="196"/>
      <c r="C590" s="196"/>
      <c r="D590" s="196"/>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row>
    <row r="591" spans="1:26" x14ac:dyDescent="0.35">
      <c r="A591" s="196"/>
      <c r="B591" s="196"/>
      <c r="C591" s="196"/>
      <c r="D591" s="196"/>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row>
    <row r="592" spans="1:26" x14ac:dyDescent="0.35">
      <c r="A592" s="196"/>
      <c r="B592" s="196"/>
      <c r="C592" s="196"/>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row>
    <row r="593" spans="1:26" x14ac:dyDescent="0.35">
      <c r="A593" s="196"/>
      <c r="B593" s="196"/>
      <c r="C593" s="196"/>
      <c r="D593" s="196"/>
      <c r="E593" s="196"/>
      <c r="F593" s="196"/>
      <c r="G593" s="196"/>
      <c r="H593" s="196"/>
      <c r="I593" s="196"/>
      <c r="J593" s="196"/>
      <c r="K593" s="196"/>
      <c r="L593" s="196"/>
      <c r="M593" s="196"/>
      <c r="N593" s="196"/>
      <c r="O593" s="196"/>
      <c r="P593" s="196"/>
      <c r="Q593" s="196"/>
      <c r="R593" s="196"/>
      <c r="S593" s="196"/>
      <c r="T593" s="196"/>
      <c r="U593" s="196"/>
      <c r="V593" s="196"/>
      <c r="W593" s="196"/>
      <c r="X593" s="196"/>
      <c r="Y593" s="196"/>
      <c r="Z593" s="196"/>
    </row>
    <row r="594" spans="1:26" x14ac:dyDescent="0.35">
      <c r="A594" s="196"/>
      <c r="B594" s="196"/>
      <c r="C594" s="196"/>
      <c r="D594" s="196"/>
      <c r="E594" s="196"/>
      <c r="F594" s="196"/>
      <c r="G594" s="196"/>
      <c r="H594" s="196"/>
      <c r="I594" s="196"/>
      <c r="J594" s="196"/>
      <c r="K594" s="196"/>
      <c r="L594" s="196"/>
      <c r="M594" s="196"/>
      <c r="N594" s="196"/>
      <c r="O594" s="196"/>
      <c r="P594" s="196"/>
      <c r="Q594" s="196"/>
      <c r="R594" s="196"/>
      <c r="S594" s="196"/>
      <c r="T594" s="196"/>
      <c r="U594" s="196"/>
      <c r="V594" s="196"/>
      <c r="W594" s="196"/>
      <c r="X594" s="196"/>
      <c r="Y594" s="196"/>
      <c r="Z594" s="196"/>
    </row>
    <row r="595" spans="1:26" x14ac:dyDescent="0.35">
      <c r="A595" s="196"/>
      <c r="B595" s="196"/>
      <c r="C595" s="196"/>
      <c r="D595" s="196"/>
      <c r="E595" s="196"/>
      <c r="F595" s="196"/>
      <c r="G595" s="196"/>
      <c r="H595" s="196"/>
      <c r="I595" s="196"/>
      <c r="J595" s="196"/>
      <c r="K595" s="196"/>
      <c r="L595" s="196"/>
      <c r="M595" s="196"/>
      <c r="N595" s="196"/>
      <c r="O595" s="196"/>
      <c r="P595" s="196"/>
      <c r="Q595" s="196"/>
      <c r="R595" s="196"/>
      <c r="S595" s="196"/>
      <c r="T595" s="196"/>
      <c r="U595" s="196"/>
      <c r="V595" s="196"/>
      <c r="W595" s="196"/>
      <c r="X595" s="196"/>
      <c r="Y595" s="196"/>
      <c r="Z595" s="196"/>
    </row>
    <row r="596" spans="1:26" x14ac:dyDescent="0.35">
      <c r="A596" s="196"/>
      <c r="B596" s="196"/>
      <c r="C596" s="196"/>
      <c r="D596" s="196"/>
      <c r="E596" s="196"/>
      <c r="F596" s="196"/>
      <c r="G596" s="196"/>
      <c r="H596" s="196"/>
      <c r="I596" s="196"/>
      <c r="J596" s="196"/>
      <c r="K596" s="196"/>
      <c r="L596" s="196"/>
      <c r="M596" s="196"/>
      <c r="N596" s="196"/>
      <c r="O596" s="196"/>
      <c r="P596" s="196"/>
      <c r="Q596" s="196"/>
      <c r="R596" s="196"/>
      <c r="S596" s="196"/>
      <c r="T596" s="196"/>
      <c r="U596" s="196"/>
      <c r="V596" s="196"/>
      <c r="W596" s="196"/>
      <c r="X596" s="196"/>
      <c r="Y596" s="196"/>
      <c r="Z596" s="196"/>
    </row>
    <row r="597" spans="1:26" x14ac:dyDescent="0.35">
      <c r="A597" s="196"/>
      <c r="B597" s="196"/>
      <c r="C597" s="196"/>
      <c r="D597" s="196"/>
      <c r="E597" s="196"/>
      <c r="F597" s="196"/>
      <c r="G597" s="196"/>
      <c r="H597" s="196"/>
      <c r="I597" s="196"/>
      <c r="J597" s="196"/>
      <c r="K597" s="196"/>
      <c r="L597" s="196"/>
      <c r="M597" s="196"/>
      <c r="N597" s="196"/>
      <c r="O597" s="196"/>
      <c r="P597" s="196"/>
      <c r="Q597" s="196"/>
      <c r="R597" s="196"/>
      <c r="S597" s="196"/>
      <c r="T597" s="196"/>
      <c r="U597" s="196"/>
      <c r="V597" s="196"/>
      <c r="W597" s="196"/>
      <c r="X597" s="196"/>
      <c r="Y597" s="196"/>
      <c r="Z597" s="196"/>
    </row>
    <row r="598" spans="1:26" x14ac:dyDescent="0.35">
      <c r="A598" s="196"/>
      <c r="B598" s="196"/>
      <c r="C598" s="196"/>
      <c r="D598" s="196"/>
      <c r="E598" s="196"/>
      <c r="F598" s="196"/>
      <c r="G598" s="196"/>
      <c r="H598" s="196"/>
      <c r="I598" s="196"/>
      <c r="J598" s="196"/>
      <c r="K598" s="196"/>
      <c r="L598" s="196"/>
      <c r="M598" s="196"/>
      <c r="N598" s="196"/>
      <c r="O598" s="196"/>
      <c r="P598" s="196"/>
      <c r="Q598" s="196"/>
      <c r="R598" s="196"/>
      <c r="S598" s="196"/>
      <c r="T598" s="196"/>
      <c r="U598" s="196"/>
      <c r="V598" s="196"/>
      <c r="W598" s="196"/>
      <c r="X598" s="196"/>
      <c r="Y598" s="196"/>
      <c r="Z598" s="196"/>
    </row>
    <row r="599" spans="1:26" x14ac:dyDescent="0.35">
      <c r="A599" s="196"/>
      <c r="B599" s="196"/>
      <c r="C599" s="196"/>
      <c r="D599" s="196"/>
      <c r="E599" s="196"/>
      <c r="F599" s="196"/>
      <c r="G599" s="196"/>
      <c r="H599" s="196"/>
      <c r="I599" s="196"/>
      <c r="J599" s="196"/>
      <c r="K599" s="196"/>
      <c r="L599" s="196"/>
      <c r="M599" s="196"/>
      <c r="N599" s="196"/>
      <c r="O599" s="196"/>
      <c r="P599" s="196"/>
      <c r="Q599" s="196"/>
      <c r="R599" s="196"/>
      <c r="S599" s="196"/>
      <c r="T599" s="196"/>
      <c r="U599" s="196"/>
      <c r="V599" s="196"/>
      <c r="W599" s="196"/>
      <c r="X599" s="196"/>
      <c r="Y599" s="196"/>
      <c r="Z599" s="196"/>
    </row>
    <row r="600" spans="1:26" x14ac:dyDescent="0.35">
      <c r="A600" s="196"/>
      <c r="B600" s="196"/>
      <c r="C600" s="196"/>
      <c r="D600" s="196"/>
      <c r="E600" s="196"/>
      <c r="F600" s="196"/>
      <c r="G600" s="196"/>
      <c r="H600" s="196"/>
      <c r="I600" s="196"/>
      <c r="J600" s="196"/>
      <c r="K600" s="196"/>
      <c r="L600" s="196"/>
      <c r="M600" s="196"/>
      <c r="N600" s="196"/>
      <c r="O600" s="196"/>
      <c r="P600" s="196"/>
      <c r="Q600" s="196"/>
      <c r="R600" s="196"/>
      <c r="S600" s="196"/>
      <c r="T600" s="196"/>
      <c r="U600" s="196"/>
      <c r="V600" s="196"/>
      <c r="W600" s="196"/>
      <c r="X600" s="196"/>
      <c r="Y600" s="196"/>
      <c r="Z600" s="196"/>
    </row>
    <row r="601" spans="1:26" x14ac:dyDescent="0.35">
      <c r="A601" s="196"/>
      <c r="B601" s="196"/>
      <c r="C601" s="196"/>
      <c r="D601" s="196"/>
      <c r="E601" s="196"/>
      <c r="F601" s="196"/>
      <c r="G601" s="196"/>
      <c r="H601" s="196"/>
      <c r="I601" s="196"/>
      <c r="J601" s="196"/>
      <c r="K601" s="196"/>
      <c r="L601" s="196"/>
      <c r="M601" s="196"/>
      <c r="N601" s="196"/>
      <c r="O601" s="196"/>
      <c r="P601" s="196"/>
      <c r="Q601" s="196"/>
      <c r="R601" s="196"/>
      <c r="S601" s="196"/>
      <c r="T601" s="196"/>
      <c r="U601" s="196"/>
      <c r="V601" s="196"/>
      <c r="W601" s="196"/>
      <c r="X601" s="196"/>
      <c r="Y601" s="196"/>
      <c r="Z601" s="196"/>
    </row>
    <row r="602" spans="1:26" x14ac:dyDescent="0.35">
      <c r="A602" s="196"/>
      <c r="B602" s="196"/>
      <c r="C602" s="196"/>
      <c r="D602" s="196"/>
      <c r="E602" s="196"/>
      <c r="F602" s="196"/>
      <c r="G602" s="196"/>
      <c r="H602" s="196"/>
      <c r="I602" s="196"/>
      <c r="J602" s="196"/>
      <c r="K602" s="196"/>
      <c r="L602" s="196"/>
      <c r="M602" s="196"/>
      <c r="N602" s="196"/>
      <c r="O602" s="196"/>
      <c r="P602" s="196"/>
      <c r="Q602" s="196"/>
      <c r="R602" s="196"/>
      <c r="S602" s="196"/>
      <c r="T602" s="196"/>
      <c r="U602" s="196"/>
      <c r="V602" s="196"/>
      <c r="W602" s="196"/>
      <c r="X602" s="196"/>
      <c r="Y602" s="196"/>
      <c r="Z602" s="196"/>
    </row>
    <row r="603" spans="1:26" x14ac:dyDescent="0.35">
      <c r="A603" s="196"/>
      <c r="B603" s="196"/>
      <c r="C603" s="196"/>
      <c r="D603" s="196"/>
      <c r="E603" s="196"/>
      <c r="F603" s="196"/>
      <c r="G603" s="196"/>
      <c r="H603" s="196"/>
      <c r="I603" s="196"/>
      <c r="J603" s="196"/>
      <c r="K603" s="196"/>
      <c r="L603" s="196"/>
      <c r="M603" s="196"/>
      <c r="N603" s="196"/>
      <c r="O603" s="196"/>
      <c r="P603" s="196"/>
      <c r="Q603" s="196"/>
      <c r="R603" s="196"/>
      <c r="S603" s="196"/>
      <c r="T603" s="196"/>
      <c r="U603" s="196"/>
      <c r="V603" s="196"/>
      <c r="W603" s="196"/>
      <c r="X603" s="196"/>
      <c r="Y603" s="196"/>
      <c r="Z603" s="196"/>
    </row>
    <row r="604" spans="1:26" x14ac:dyDescent="0.35">
      <c r="A604" s="196"/>
      <c r="B604" s="196"/>
      <c r="C604" s="196"/>
      <c r="D604" s="196"/>
      <c r="E604" s="196"/>
      <c r="F604" s="196"/>
      <c r="G604" s="196"/>
      <c r="H604" s="196"/>
      <c r="I604" s="196"/>
      <c r="J604" s="196"/>
      <c r="K604" s="196"/>
      <c r="L604" s="196"/>
      <c r="M604" s="196"/>
      <c r="N604" s="196"/>
      <c r="O604" s="196"/>
      <c r="P604" s="196"/>
      <c r="Q604" s="196"/>
      <c r="R604" s="196"/>
      <c r="S604" s="196"/>
      <c r="T604" s="196"/>
      <c r="U604" s="196"/>
      <c r="V604" s="196"/>
      <c r="W604" s="196"/>
      <c r="X604" s="196"/>
      <c r="Y604" s="196"/>
      <c r="Z604" s="196"/>
    </row>
    <row r="605" spans="1:26" x14ac:dyDescent="0.35">
      <c r="A605" s="196"/>
      <c r="B605" s="196"/>
      <c r="C605" s="196"/>
      <c r="D605" s="196"/>
      <c r="E605" s="196"/>
      <c r="F605" s="196"/>
      <c r="G605" s="196"/>
      <c r="H605" s="196"/>
      <c r="I605" s="196"/>
      <c r="J605" s="196"/>
      <c r="K605" s="196"/>
      <c r="L605" s="196"/>
      <c r="M605" s="196"/>
      <c r="N605" s="196"/>
      <c r="O605" s="196"/>
      <c r="P605" s="196"/>
      <c r="Q605" s="196"/>
      <c r="R605" s="196"/>
      <c r="S605" s="196"/>
      <c r="T605" s="196"/>
      <c r="U605" s="196"/>
      <c r="V605" s="196"/>
      <c r="W605" s="196"/>
      <c r="X605" s="196"/>
      <c r="Y605" s="196"/>
      <c r="Z605" s="196"/>
    </row>
    <row r="606" spans="1:26" x14ac:dyDescent="0.35">
      <c r="A606" s="196"/>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row>
    <row r="607" spans="1:26" x14ac:dyDescent="0.35">
      <c r="A607" s="196"/>
      <c r="B607" s="196"/>
      <c r="C607" s="196"/>
      <c r="D607" s="196"/>
      <c r="E607" s="196"/>
      <c r="F607" s="196"/>
      <c r="G607" s="196"/>
      <c r="H607" s="196"/>
      <c r="I607" s="196"/>
      <c r="J607" s="196"/>
      <c r="K607" s="196"/>
      <c r="L607" s="196"/>
      <c r="M607" s="196"/>
      <c r="N607" s="196"/>
      <c r="O607" s="196"/>
      <c r="P607" s="196"/>
      <c r="Q607" s="196"/>
      <c r="R607" s="196"/>
      <c r="S607" s="196"/>
      <c r="T607" s="196"/>
      <c r="U607" s="196"/>
      <c r="V607" s="196"/>
      <c r="W607" s="196"/>
      <c r="X607" s="196"/>
      <c r="Y607" s="196"/>
      <c r="Z607" s="196"/>
    </row>
    <row r="608" spans="1:26" x14ac:dyDescent="0.35">
      <c r="A608" s="196"/>
      <c r="B608" s="196"/>
      <c r="C608" s="196"/>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row>
    <row r="609" spans="1:26" x14ac:dyDescent="0.35">
      <c r="A609" s="196"/>
      <c r="B609" s="196"/>
      <c r="C609" s="196"/>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row>
    <row r="610" spans="1:26" x14ac:dyDescent="0.35">
      <c r="A610" s="196"/>
      <c r="B610" s="196"/>
      <c r="C610" s="196"/>
      <c r="D610" s="196"/>
      <c r="E610" s="196"/>
      <c r="F610" s="196"/>
      <c r="G610" s="196"/>
      <c r="H610" s="196"/>
      <c r="I610" s="196"/>
      <c r="J610" s="196"/>
      <c r="K610" s="196"/>
      <c r="L610" s="196"/>
      <c r="M610" s="196"/>
      <c r="N610" s="196"/>
      <c r="O610" s="196"/>
      <c r="P610" s="196"/>
      <c r="Q610" s="196"/>
      <c r="R610" s="196"/>
      <c r="S610" s="196"/>
      <c r="T610" s="196"/>
      <c r="U610" s="196"/>
      <c r="V610" s="196"/>
      <c r="W610" s="196"/>
      <c r="X610" s="196"/>
      <c r="Y610" s="196"/>
      <c r="Z610" s="196"/>
    </row>
    <row r="611" spans="1:26" x14ac:dyDescent="0.35">
      <c r="A611" s="196"/>
      <c r="B611" s="196"/>
      <c r="C611" s="196"/>
      <c r="D611" s="196"/>
      <c r="E611" s="196"/>
      <c r="F611" s="196"/>
      <c r="G611" s="196"/>
      <c r="H611" s="196"/>
      <c r="I611" s="196"/>
      <c r="J611" s="196"/>
      <c r="K611" s="196"/>
      <c r="L611" s="196"/>
      <c r="M611" s="196"/>
      <c r="N611" s="196"/>
      <c r="O611" s="196"/>
      <c r="P611" s="196"/>
      <c r="Q611" s="196"/>
      <c r="R611" s="196"/>
      <c r="S611" s="196"/>
      <c r="T611" s="196"/>
      <c r="U611" s="196"/>
      <c r="V611" s="196"/>
      <c r="W611" s="196"/>
      <c r="X611" s="196"/>
      <c r="Y611" s="196"/>
      <c r="Z611" s="196"/>
    </row>
    <row r="612" spans="1:26" x14ac:dyDescent="0.35">
      <c r="A612" s="196"/>
      <c r="B612" s="196"/>
      <c r="C612" s="196"/>
      <c r="D612" s="196"/>
      <c r="E612" s="196"/>
      <c r="F612" s="196"/>
      <c r="G612" s="196"/>
      <c r="H612" s="196"/>
      <c r="I612" s="196"/>
      <c r="J612" s="196"/>
      <c r="K612" s="196"/>
      <c r="L612" s="196"/>
      <c r="M612" s="196"/>
      <c r="N612" s="196"/>
      <c r="O612" s="196"/>
      <c r="P612" s="196"/>
      <c r="Q612" s="196"/>
      <c r="R612" s="196"/>
      <c r="S612" s="196"/>
      <c r="T612" s="196"/>
      <c r="U612" s="196"/>
      <c r="V612" s="196"/>
      <c r="W612" s="196"/>
      <c r="X612" s="196"/>
      <c r="Y612" s="196"/>
      <c r="Z612" s="196"/>
    </row>
    <row r="613" spans="1:26" x14ac:dyDescent="0.35">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c r="X613" s="196"/>
      <c r="Y613" s="196"/>
      <c r="Z613" s="196"/>
    </row>
    <row r="614" spans="1:26" x14ac:dyDescent="0.35">
      <c r="A614" s="196"/>
      <c r="B614" s="196"/>
      <c r="C614" s="196"/>
      <c r="D614" s="196"/>
      <c r="E614" s="196"/>
      <c r="F614" s="196"/>
      <c r="G614" s="196"/>
      <c r="H614" s="196"/>
      <c r="I614" s="196"/>
      <c r="J614" s="196"/>
      <c r="K614" s="196"/>
      <c r="L614" s="196"/>
      <c r="M614" s="196"/>
      <c r="N614" s="196"/>
      <c r="O614" s="196"/>
      <c r="P614" s="196"/>
      <c r="Q614" s="196"/>
      <c r="R614" s="196"/>
      <c r="S614" s="196"/>
      <c r="T614" s="196"/>
      <c r="U614" s="196"/>
      <c r="V614" s="196"/>
      <c r="W614" s="196"/>
      <c r="X614" s="196"/>
      <c r="Y614" s="196"/>
      <c r="Z614" s="196"/>
    </row>
    <row r="615" spans="1:26" x14ac:dyDescent="0.35">
      <c r="A615" s="196"/>
      <c r="B615" s="196"/>
      <c r="C615" s="196"/>
      <c r="D615" s="196"/>
      <c r="E615" s="196"/>
      <c r="F615" s="196"/>
      <c r="G615" s="196"/>
      <c r="H615" s="196"/>
      <c r="I615" s="196"/>
      <c r="J615" s="196"/>
      <c r="K615" s="196"/>
      <c r="L615" s="196"/>
      <c r="M615" s="196"/>
      <c r="N615" s="196"/>
      <c r="O615" s="196"/>
      <c r="P615" s="196"/>
      <c r="Q615" s="196"/>
      <c r="R615" s="196"/>
      <c r="S615" s="196"/>
      <c r="T615" s="196"/>
      <c r="U615" s="196"/>
      <c r="V615" s="196"/>
      <c r="W615" s="196"/>
      <c r="X615" s="196"/>
      <c r="Y615" s="196"/>
      <c r="Z615" s="196"/>
    </row>
    <row r="616" spans="1:26" x14ac:dyDescent="0.35">
      <c r="A616" s="196"/>
      <c r="B616" s="196"/>
      <c r="C616" s="196"/>
      <c r="D616" s="196"/>
      <c r="E616" s="196"/>
      <c r="F616" s="196"/>
      <c r="G616" s="196"/>
      <c r="H616" s="196"/>
      <c r="I616" s="196"/>
      <c r="J616" s="196"/>
      <c r="K616" s="196"/>
      <c r="L616" s="196"/>
      <c r="M616" s="196"/>
      <c r="N616" s="196"/>
      <c r="O616" s="196"/>
      <c r="P616" s="196"/>
      <c r="Q616" s="196"/>
      <c r="R616" s="196"/>
      <c r="S616" s="196"/>
      <c r="T616" s="196"/>
      <c r="U616" s="196"/>
      <c r="V616" s="196"/>
      <c r="W616" s="196"/>
      <c r="X616" s="196"/>
      <c r="Y616" s="196"/>
      <c r="Z616" s="196"/>
    </row>
    <row r="617" spans="1:26" x14ac:dyDescent="0.35">
      <c r="A617" s="196"/>
      <c r="B617" s="196"/>
      <c r="C617" s="196"/>
      <c r="D617" s="196"/>
      <c r="E617" s="196"/>
      <c r="F617" s="196"/>
      <c r="G617" s="196"/>
      <c r="H617" s="196"/>
      <c r="I617" s="196"/>
      <c r="J617" s="196"/>
      <c r="K617" s="196"/>
      <c r="L617" s="196"/>
      <c r="M617" s="196"/>
      <c r="N617" s="196"/>
      <c r="O617" s="196"/>
      <c r="P617" s="196"/>
      <c r="Q617" s="196"/>
      <c r="R617" s="196"/>
      <c r="S617" s="196"/>
      <c r="T617" s="196"/>
      <c r="U617" s="196"/>
      <c r="V617" s="196"/>
      <c r="W617" s="196"/>
      <c r="X617" s="196"/>
      <c r="Y617" s="196"/>
      <c r="Z617" s="196"/>
    </row>
    <row r="618" spans="1:26" x14ac:dyDescent="0.35">
      <c r="A618" s="196"/>
      <c r="B618" s="196"/>
      <c r="C618" s="196"/>
      <c r="D618" s="196"/>
      <c r="E618" s="196"/>
      <c r="F618" s="196"/>
      <c r="G618" s="196"/>
      <c r="H618" s="196"/>
      <c r="I618" s="196"/>
      <c r="J618" s="196"/>
      <c r="K618" s="196"/>
      <c r="L618" s="196"/>
      <c r="M618" s="196"/>
      <c r="N618" s="196"/>
      <c r="O618" s="196"/>
      <c r="P618" s="196"/>
      <c r="Q618" s="196"/>
      <c r="R618" s="196"/>
      <c r="S618" s="196"/>
      <c r="T618" s="196"/>
      <c r="U618" s="196"/>
      <c r="V618" s="196"/>
      <c r="W618" s="196"/>
      <c r="X618" s="196"/>
      <c r="Y618" s="196"/>
      <c r="Z618" s="196"/>
    </row>
    <row r="619" spans="1:26" x14ac:dyDescent="0.35">
      <c r="A619" s="196"/>
      <c r="B619" s="196"/>
      <c r="C619" s="196"/>
      <c r="D619" s="196"/>
      <c r="E619" s="196"/>
      <c r="F619" s="196"/>
      <c r="G619" s="196"/>
      <c r="H619" s="196"/>
      <c r="I619" s="196"/>
      <c r="J619" s="196"/>
      <c r="K619" s="196"/>
      <c r="L619" s="196"/>
      <c r="M619" s="196"/>
      <c r="N619" s="196"/>
      <c r="O619" s="196"/>
      <c r="P619" s="196"/>
      <c r="Q619" s="196"/>
      <c r="R619" s="196"/>
      <c r="S619" s="196"/>
      <c r="T619" s="196"/>
      <c r="U619" s="196"/>
      <c r="V619" s="196"/>
      <c r="W619" s="196"/>
      <c r="X619" s="196"/>
      <c r="Y619" s="196"/>
      <c r="Z619" s="196"/>
    </row>
    <row r="620" spans="1:26" x14ac:dyDescent="0.35">
      <c r="A620" s="196"/>
      <c r="B620" s="196"/>
      <c r="C620" s="196"/>
      <c r="D620" s="196"/>
      <c r="E620" s="196"/>
      <c r="F620" s="196"/>
      <c r="G620" s="196"/>
      <c r="H620" s="196"/>
      <c r="I620" s="196"/>
      <c r="J620" s="196"/>
      <c r="K620" s="196"/>
      <c r="L620" s="196"/>
      <c r="M620" s="196"/>
      <c r="N620" s="196"/>
      <c r="O620" s="196"/>
      <c r="P620" s="196"/>
      <c r="Q620" s="196"/>
      <c r="R620" s="196"/>
      <c r="S620" s="196"/>
      <c r="T620" s="196"/>
      <c r="U620" s="196"/>
      <c r="V620" s="196"/>
      <c r="W620" s="196"/>
      <c r="X620" s="196"/>
      <c r="Y620" s="196"/>
      <c r="Z620" s="196"/>
    </row>
    <row r="621" spans="1:26" x14ac:dyDescent="0.35">
      <c r="A621" s="196"/>
      <c r="B621" s="196"/>
      <c r="C621" s="196"/>
      <c r="D621" s="196"/>
      <c r="E621" s="196"/>
      <c r="F621" s="196"/>
      <c r="G621" s="196"/>
      <c r="H621" s="196"/>
      <c r="I621" s="196"/>
      <c r="J621" s="196"/>
      <c r="K621" s="196"/>
      <c r="L621" s="196"/>
      <c r="M621" s="196"/>
      <c r="N621" s="196"/>
      <c r="O621" s="196"/>
      <c r="P621" s="196"/>
      <c r="Q621" s="196"/>
      <c r="R621" s="196"/>
      <c r="S621" s="196"/>
      <c r="T621" s="196"/>
      <c r="U621" s="196"/>
      <c r="V621" s="196"/>
      <c r="W621" s="196"/>
      <c r="X621" s="196"/>
      <c r="Y621" s="196"/>
      <c r="Z621" s="196"/>
    </row>
    <row r="622" spans="1:26" x14ac:dyDescent="0.35">
      <c r="A622" s="196"/>
      <c r="B622" s="196"/>
      <c r="C622" s="196"/>
      <c r="D622" s="196"/>
      <c r="E622" s="196"/>
      <c r="F622" s="196"/>
      <c r="G622" s="196"/>
      <c r="H622" s="196"/>
      <c r="I622" s="196"/>
      <c r="J622" s="196"/>
      <c r="K622" s="196"/>
      <c r="L622" s="196"/>
      <c r="M622" s="196"/>
      <c r="N622" s="196"/>
      <c r="O622" s="196"/>
      <c r="P622" s="196"/>
      <c r="Q622" s="196"/>
      <c r="R622" s="196"/>
      <c r="S622" s="196"/>
      <c r="T622" s="196"/>
      <c r="U622" s="196"/>
      <c r="V622" s="196"/>
      <c r="W622" s="196"/>
      <c r="X622" s="196"/>
      <c r="Y622" s="196"/>
      <c r="Z622" s="196"/>
    </row>
    <row r="623" spans="1:26" x14ac:dyDescent="0.35">
      <c r="A623" s="196"/>
      <c r="B623" s="196"/>
      <c r="C623" s="196"/>
      <c r="D623" s="196"/>
      <c r="E623" s="196"/>
      <c r="F623" s="196"/>
      <c r="G623" s="196"/>
      <c r="H623" s="196"/>
      <c r="I623" s="196"/>
      <c r="J623" s="196"/>
      <c r="K623" s="196"/>
      <c r="L623" s="196"/>
      <c r="M623" s="196"/>
      <c r="N623" s="196"/>
      <c r="O623" s="196"/>
      <c r="P623" s="196"/>
      <c r="Q623" s="196"/>
      <c r="R623" s="196"/>
      <c r="S623" s="196"/>
      <c r="T623" s="196"/>
      <c r="U623" s="196"/>
      <c r="V623" s="196"/>
      <c r="W623" s="196"/>
      <c r="X623" s="196"/>
      <c r="Y623" s="196"/>
      <c r="Z623" s="196"/>
    </row>
    <row r="624" spans="1:26" x14ac:dyDescent="0.35">
      <c r="A624" s="196"/>
      <c r="B624" s="196"/>
      <c r="C624" s="196"/>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row>
    <row r="625" spans="1:26" x14ac:dyDescent="0.35">
      <c r="A625" s="196"/>
      <c r="B625" s="196"/>
      <c r="C625" s="196"/>
      <c r="D625" s="196"/>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row>
    <row r="626" spans="1:26" x14ac:dyDescent="0.35">
      <c r="A626" s="196"/>
      <c r="B626" s="196"/>
      <c r="C626" s="196"/>
      <c r="D626" s="196"/>
      <c r="E626" s="196"/>
      <c r="F626" s="196"/>
      <c r="G626" s="196"/>
      <c r="H626" s="196"/>
      <c r="I626" s="196"/>
      <c r="J626" s="196"/>
      <c r="K626" s="196"/>
      <c r="L626" s="196"/>
      <c r="M626" s="196"/>
      <c r="N626" s="196"/>
      <c r="O626" s="196"/>
      <c r="P626" s="196"/>
      <c r="Q626" s="196"/>
      <c r="R626" s="196"/>
      <c r="S626" s="196"/>
      <c r="T626" s="196"/>
      <c r="U626" s="196"/>
      <c r="V626" s="196"/>
      <c r="W626" s="196"/>
      <c r="X626" s="196"/>
      <c r="Y626" s="196"/>
      <c r="Z626" s="196"/>
    </row>
    <row r="627" spans="1:26" x14ac:dyDescent="0.35">
      <c r="A627" s="196"/>
      <c r="B627" s="196"/>
      <c r="C627" s="196"/>
      <c r="D627" s="196"/>
      <c r="E627" s="196"/>
      <c r="F627" s="196"/>
      <c r="G627" s="196"/>
      <c r="H627" s="196"/>
      <c r="I627" s="196"/>
      <c r="J627" s="196"/>
      <c r="K627" s="196"/>
      <c r="L627" s="196"/>
      <c r="M627" s="196"/>
      <c r="N627" s="196"/>
      <c r="O627" s="196"/>
      <c r="P627" s="196"/>
      <c r="Q627" s="196"/>
      <c r="R627" s="196"/>
      <c r="S627" s="196"/>
      <c r="T627" s="196"/>
      <c r="U627" s="196"/>
      <c r="V627" s="196"/>
      <c r="W627" s="196"/>
      <c r="X627" s="196"/>
      <c r="Y627" s="196"/>
      <c r="Z627" s="196"/>
    </row>
    <row r="628" spans="1:26" x14ac:dyDescent="0.35">
      <c r="A628" s="196"/>
      <c r="B628" s="196"/>
      <c r="C628" s="196"/>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row>
    <row r="629" spans="1:26" x14ac:dyDescent="0.35">
      <c r="A629" s="196"/>
      <c r="B629" s="196"/>
      <c r="C629" s="196"/>
      <c r="D629" s="196"/>
      <c r="E629" s="196"/>
      <c r="F629" s="196"/>
      <c r="G629" s="196"/>
      <c r="H629" s="196"/>
      <c r="I629" s="196"/>
      <c r="J629" s="196"/>
      <c r="K629" s="196"/>
      <c r="L629" s="196"/>
      <c r="M629" s="196"/>
      <c r="N629" s="196"/>
      <c r="O629" s="196"/>
      <c r="P629" s="196"/>
      <c r="Q629" s="196"/>
      <c r="R629" s="196"/>
      <c r="S629" s="196"/>
      <c r="T629" s="196"/>
      <c r="U629" s="196"/>
      <c r="V629" s="196"/>
      <c r="W629" s="196"/>
      <c r="X629" s="196"/>
      <c r="Y629" s="196"/>
      <c r="Z629" s="196"/>
    </row>
    <row r="630" spans="1:26" x14ac:dyDescent="0.35">
      <c r="A630" s="196"/>
      <c r="B630" s="196"/>
      <c r="C630" s="196"/>
      <c r="D630" s="196"/>
      <c r="E630" s="196"/>
      <c r="F630" s="196"/>
      <c r="G630" s="196"/>
      <c r="H630" s="196"/>
      <c r="I630" s="196"/>
      <c r="J630" s="196"/>
      <c r="K630" s="196"/>
      <c r="L630" s="196"/>
      <c r="M630" s="196"/>
      <c r="N630" s="196"/>
      <c r="O630" s="196"/>
      <c r="P630" s="196"/>
      <c r="Q630" s="196"/>
      <c r="R630" s="196"/>
      <c r="S630" s="196"/>
      <c r="T630" s="196"/>
      <c r="U630" s="196"/>
      <c r="V630" s="196"/>
      <c r="W630" s="196"/>
      <c r="X630" s="196"/>
      <c r="Y630" s="196"/>
      <c r="Z630" s="196"/>
    </row>
    <row r="631" spans="1:26" x14ac:dyDescent="0.35">
      <c r="A631" s="196"/>
      <c r="B631" s="196"/>
      <c r="C631" s="196"/>
      <c r="D631" s="196"/>
      <c r="E631" s="196"/>
      <c r="F631" s="196"/>
      <c r="G631" s="196"/>
      <c r="H631" s="196"/>
      <c r="I631" s="196"/>
      <c r="J631" s="196"/>
      <c r="K631" s="196"/>
      <c r="L631" s="196"/>
      <c r="M631" s="196"/>
      <c r="N631" s="196"/>
      <c r="O631" s="196"/>
      <c r="P631" s="196"/>
      <c r="Q631" s="196"/>
      <c r="R631" s="196"/>
      <c r="S631" s="196"/>
      <c r="T631" s="196"/>
      <c r="U631" s="196"/>
      <c r="V631" s="196"/>
      <c r="W631" s="196"/>
      <c r="X631" s="196"/>
      <c r="Y631" s="196"/>
      <c r="Z631" s="196"/>
    </row>
    <row r="632" spans="1:26" x14ac:dyDescent="0.35">
      <c r="A632" s="196"/>
      <c r="B632" s="196"/>
      <c r="C632" s="196"/>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row>
    <row r="633" spans="1:26" x14ac:dyDescent="0.35">
      <c r="A633" s="196"/>
      <c r="B633" s="196"/>
      <c r="C633" s="196"/>
      <c r="D633" s="196"/>
      <c r="E633" s="196"/>
      <c r="F633" s="196"/>
      <c r="G633" s="196"/>
      <c r="H633" s="196"/>
      <c r="I633" s="196"/>
      <c r="J633" s="196"/>
      <c r="K633" s="196"/>
      <c r="L633" s="196"/>
      <c r="M633" s="196"/>
      <c r="N633" s="196"/>
      <c r="O633" s="196"/>
      <c r="P633" s="196"/>
      <c r="Q633" s="196"/>
      <c r="R633" s="196"/>
      <c r="S633" s="196"/>
      <c r="T633" s="196"/>
      <c r="U633" s="196"/>
      <c r="V633" s="196"/>
      <c r="W633" s="196"/>
      <c r="X633" s="196"/>
      <c r="Y633" s="196"/>
      <c r="Z633" s="196"/>
    </row>
    <row r="634" spans="1:26" x14ac:dyDescent="0.35">
      <c r="A634" s="196"/>
      <c r="B634" s="196"/>
      <c r="C634" s="196"/>
      <c r="D634" s="196"/>
      <c r="E634" s="196"/>
      <c r="F634" s="196"/>
      <c r="G634" s="196"/>
      <c r="H634" s="196"/>
      <c r="I634" s="196"/>
      <c r="J634" s="196"/>
      <c r="K634" s="196"/>
      <c r="L634" s="196"/>
      <c r="M634" s="196"/>
      <c r="N634" s="196"/>
      <c r="O634" s="196"/>
      <c r="P634" s="196"/>
      <c r="Q634" s="196"/>
      <c r="R634" s="196"/>
      <c r="S634" s="196"/>
      <c r="T634" s="196"/>
      <c r="U634" s="196"/>
      <c r="V634" s="196"/>
      <c r="W634" s="196"/>
      <c r="X634" s="196"/>
      <c r="Y634" s="196"/>
      <c r="Z634" s="196"/>
    </row>
    <row r="635" spans="1:26" x14ac:dyDescent="0.35">
      <c r="A635" s="196"/>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c r="X635" s="196"/>
      <c r="Y635" s="196"/>
      <c r="Z635" s="196"/>
    </row>
    <row r="636" spans="1:26" x14ac:dyDescent="0.35">
      <c r="A636" s="196"/>
      <c r="B636" s="196"/>
      <c r="C636" s="196"/>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row>
    <row r="637" spans="1:26" x14ac:dyDescent="0.35">
      <c r="A637" s="196"/>
      <c r="B637" s="196"/>
      <c r="C637" s="196"/>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row>
    <row r="638" spans="1:26" x14ac:dyDescent="0.35">
      <c r="A638" s="196"/>
      <c r="B638" s="196"/>
      <c r="C638" s="196"/>
      <c r="D638" s="196"/>
      <c r="E638" s="196"/>
      <c r="F638" s="196"/>
      <c r="G638" s="196"/>
      <c r="H638" s="196"/>
      <c r="I638" s="196"/>
      <c r="J638" s="196"/>
      <c r="K638" s="196"/>
      <c r="L638" s="196"/>
      <c r="M638" s="196"/>
      <c r="N638" s="196"/>
      <c r="O638" s="196"/>
      <c r="P638" s="196"/>
      <c r="Q638" s="196"/>
      <c r="R638" s="196"/>
      <c r="S638" s="196"/>
      <c r="T638" s="196"/>
      <c r="U638" s="196"/>
      <c r="V638" s="196"/>
      <c r="W638" s="196"/>
      <c r="X638" s="196"/>
      <c r="Y638" s="196"/>
      <c r="Z638" s="196"/>
    </row>
    <row r="639" spans="1:26" x14ac:dyDescent="0.35">
      <c r="A639" s="196"/>
      <c r="B639" s="196"/>
      <c r="C639" s="196"/>
      <c r="D639" s="196"/>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row>
    <row r="640" spans="1:26" x14ac:dyDescent="0.35">
      <c r="A640" s="196"/>
      <c r="B640" s="196"/>
      <c r="C640" s="196"/>
      <c r="D640" s="196"/>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row>
    <row r="641" spans="1:26" x14ac:dyDescent="0.35">
      <c r="A641" s="196"/>
      <c r="B641" s="196"/>
      <c r="C641" s="196"/>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row>
    <row r="642" spans="1:26" x14ac:dyDescent="0.35">
      <c r="A642" s="196"/>
      <c r="B642" s="196"/>
      <c r="C642" s="196"/>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row>
    <row r="643" spans="1:26" x14ac:dyDescent="0.35">
      <c r="A643" s="196"/>
      <c r="B643" s="196"/>
      <c r="C643" s="196"/>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row>
    <row r="644" spans="1:26" x14ac:dyDescent="0.35">
      <c r="A644" s="196"/>
      <c r="B644" s="196"/>
      <c r="C644" s="196"/>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row>
    <row r="645" spans="1:26" x14ac:dyDescent="0.35">
      <c r="A645" s="196"/>
      <c r="B645" s="196"/>
      <c r="C645" s="196"/>
      <c r="D645" s="196"/>
      <c r="E645" s="196"/>
      <c r="F645" s="196"/>
      <c r="G645" s="196"/>
      <c r="H645" s="196"/>
      <c r="I645" s="196"/>
      <c r="J645" s="196"/>
      <c r="K645" s="196"/>
      <c r="L645" s="196"/>
      <c r="M645" s="196"/>
      <c r="N645" s="196"/>
      <c r="O645" s="196"/>
      <c r="P645" s="196"/>
      <c r="Q645" s="196"/>
      <c r="R645" s="196"/>
      <c r="S645" s="196"/>
      <c r="T645" s="196"/>
      <c r="U645" s="196"/>
      <c r="V645" s="196"/>
      <c r="W645" s="196"/>
      <c r="X645" s="196"/>
      <c r="Y645" s="196"/>
      <c r="Z645" s="196"/>
    </row>
    <row r="646" spans="1:26" x14ac:dyDescent="0.35">
      <c r="A646" s="196"/>
      <c r="B646" s="196"/>
      <c r="C646" s="196"/>
      <c r="D646" s="196"/>
      <c r="E646" s="196"/>
      <c r="F646" s="196"/>
      <c r="G646" s="196"/>
      <c r="H646" s="196"/>
      <c r="I646" s="196"/>
      <c r="J646" s="196"/>
      <c r="K646" s="196"/>
      <c r="L646" s="196"/>
      <c r="M646" s="196"/>
      <c r="N646" s="196"/>
      <c r="O646" s="196"/>
      <c r="P646" s="196"/>
      <c r="Q646" s="196"/>
      <c r="R646" s="196"/>
      <c r="S646" s="196"/>
      <c r="T646" s="196"/>
      <c r="U646" s="196"/>
      <c r="V646" s="196"/>
      <c r="W646" s="196"/>
      <c r="X646" s="196"/>
      <c r="Y646" s="196"/>
      <c r="Z646" s="196"/>
    </row>
    <row r="647" spans="1:26" x14ac:dyDescent="0.35">
      <c r="A647" s="196"/>
      <c r="B647" s="196"/>
      <c r="C647" s="196"/>
      <c r="D647" s="196"/>
      <c r="E647" s="196"/>
      <c r="F647" s="196"/>
      <c r="G647" s="196"/>
      <c r="H647" s="196"/>
      <c r="I647" s="196"/>
      <c r="J647" s="196"/>
      <c r="K647" s="196"/>
      <c r="L647" s="196"/>
      <c r="M647" s="196"/>
      <c r="N647" s="196"/>
      <c r="O647" s="196"/>
      <c r="P647" s="196"/>
      <c r="Q647" s="196"/>
      <c r="R647" s="196"/>
      <c r="S647" s="196"/>
      <c r="T647" s="196"/>
      <c r="U647" s="196"/>
      <c r="V647" s="196"/>
      <c r="W647" s="196"/>
      <c r="X647" s="196"/>
      <c r="Y647" s="196"/>
      <c r="Z647" s="196"/>
    </row>
    <row r="648" spans="1:26" x14ac:dyDescent="0.35">
      <c r="A648" s="196"/>
      <c r="B648" s="196"/>
      <c r="C648" s="196"/>
      <c r="D648" s="196"/>
      <c r="E648" s="196"/>
      <c r="F648" s="196"/>
      <c r="G648" s="196"/>
      <c r="H648" s="196"/>
      <c r="I648" s="196"/>
      <c r="J648" s="196"/>
      <c r="K648" s="196"/>
      <c r="L648" s="196"/>
      <c r="M648" s="196"/>
      <c r="N648" s="196"/>
      <c r="O648" s="196"/>
      <c r="P648" s="196"/>
      <c r="Q648" s="196"/>
      <c r="R648" s="196"/>
      <c r="S648" s="196"/>
      <c r="T648" s="196"/>
      <c r="U648" s="196"/>
      <c r="V648" s="196"/>
      <c r="W648" s="196"/>
      <c r="X648" s="196"/>
      <c r="Y648" s="196"/>
      <c r="Z648" s="196"/>
    </row>
    <row r="649" spans="1:26" x14ac:dyDescent="0.35">
      <c r="A649" s="196"/>
      <c r="B649" s="196"/>
      <c r="C649" s="196"/>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row>
    <row r="650" spans="1:26" x14ac:dyDescent="0.35">
      <c r="A650" s="196"/>
      <c r="B650" s="196"/>
      <c r="C650" s="196"/>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row>
    <row r="651" spans="1:26" x14ac:dyDescent="0.35">
      <c r="A651" s="196"/>
      <c r="B651" s="196"/>
      <c r="C651" s="196"/>
      <c r="D651" s="196"/>
      <c r="E651" s="196"/>
      <c r="F651" s="196"/>
      <c r="G651" s="196"/>
      <c r="H651" s="196"/>
      <c r="I651" s="196"/>
      <c r="J651" s="196"/>
      <c r="K651" s="196"/>
      <c r="L651" s="196"/>
      <c r="M651" s="196"/>
      <c r="N651" s="196"/>
      <c r="O651" s="196"/>
      <c r="P651" s="196"/>
      <c r="Q651" s="196"/>
      <c r="R651" s="196"/>
      <c r="S651" s="196"/>
      <c r="T651" s="196"/>
      <c r="U651" s="196"/>
      <c r="V651" s="196"/>
      <c r="W651" s="196"/>
      <c r="X651" s="196"/>
      <c r="Y651" s="196"/>
      <c r="Z651" s="196"/>
    </row>
    <row r="652" spans="1:26" x14ac:dyDescent="0.35">
      <c r="A652" s="196"/>
      <c r="B652" s="196"/>
      <c r="C652" s="196"/>
      <c r="D652" s="196"/>
      <c r="E652" s="196"/>
      <c r="F652" s="196"/>
      <c r="G652" s="196"/>
      <c r="H652" s="196"/>
      <c r="I652" s="196"/>
      <c r="J652" s="196"/>
      <c r="K652" s="196"/>
      <c r="L652" s="196"/>
      <c r="M652" s="196"/>
      <c r="N652" s="196"/>
      <c r="O652" s="196"/>
      <c r="P652" s="196"/>
      <c r="Q652" s="196"/>
      <c r="R652" s="196"/>
      <c r="S652" s="196"/>
      <c r="T652" s="196"/>
      <c r="U652" s="196"/>
      <c r="V652" s="196"/>
      <c r="W652" s="196"/>
      <c r="X652" s="196"/>
      <c r="Y652" s="196"/>
      <c r="Z652" s="196"/>
    </row>
    <row r="653" spans="1:26" x14ac:dyDescent="0.35">
      <c r="A653" s="196"/>
      <c r="B653" s="196"/>
      <c r="C653" s="196"/>
      <c r="D653" s="196"/>
      <c r="E653" s="196"/>
      <c r="F653" s="196"/>
      <c r="G653" s="196"/>
      <c r="H653" s="196"/>
      <c r="I653" s="196"/>
      <c r="J653" s="196"/>
      <c r="K653" s="196"/>
      <c r="L653" s="196"/>
      <c r="M653" s="196"/>
      <c r="N653" s="196"/>
      <c r="O653" s="196"/>
      <c r="P653" s="196"/>
      <c r="Q653" s="196"/>
      <c r="R653" s="196"/>
      <c r="S653" s="196"/>
      <c r="T653" s="196"/>
      <c r="U653" s="196"/>
      <c r="V653" s="196"/>
      <c r="W653" s="196"/>
      <c r="X653" s="196"/>
      <c r="Y653" s="196"/>
      <c r="Z653" s="196"/>
    </row>
    <row r="654" spans="1:26" x14ac:dyDescent="0.35">
      <c r="A654" s="196"/>
      <c r="B654" s="196"/>
      <c r="C654" s="196"/>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row>
    <row r="655" spans="1:26" x14ac:dyDescent="0.35">
      <c r="A655" s="196"/>
      <c r="B655" s="196"/>
      <c r="C655" s="196"/>
      <c r="D655" s="196"/>
      <c r="E655" s="196"/>
      <c r="F655" s="196"/>
      <c r="G655" s="196"/>
      <c r="H655" s="196"/>
      <c r="I655" s="196"/>
      <c r="J655" s="196"/>
      <c r="K655" s="196"/>
      <c r="L655" s="196"/>
      <c r="M655" s="196"/>
      <c r="N655" s="196"/>
      <c r="O655" s="196"/>
      <c r="P655" s="196"/>
      <c r="Q655" s="196"/>
      <c r="R655" s="196"/>
      <c r="S655" s="196"/>
      <c r="T655" s="196"/>
      <c r="U655" s="196"/>
      <c r="V655" s="196"/>
      <c r="W655" s="196"/>
      <c r="X655" s="196"/>
      <c r="Y655" s="196"/>
      <c r="Z655" s="196"/>
    </row>
    <row r="656" spans="1:26" x14ac:dyDescent="0.35">
      <c r="A656" s="196"/>
      <c r="B656" s="196"/>
      <c r="C656" s="196"/>
      <c r="D656" s="196"/>
      <c r="E656" s="196"/>
      <c r="F656" s="196"/>
      <c r="G656" s="196"/>
      <c r="H656" s="196"/>
      <c r="I656" s="196"/>
      <c r="J656" s="196"/>
      <c r="K656" s="196"/>
      <c r="L656" s="196"/>
      <c r="M656" s="196"/>
      <c r="N656" s="196"/>
      <c r="O656" s="196"/>
      <c r="P656" s="196"/>
      <c r="Q656" s="196"/>
      <c r="R656" s="196"/>
      <c r="S656" s="196"/>
      <c r="T656" s="196"/>
      <c r="U656" s="196"/>
      <c r="V656" s="196"/>
      <c r="W656" s="196"/>
      <c r="X656" s="196"/>
      <c r="Y656" s="196"/>
      <c r="Z656" s="196"/>
    </row>
    <row r="657" spans="1:26" x14ac:dyDescent="0.35">
      <c r="A657" s="196"/>
      <c r="B657" s="196"/>
      <c r="C657" s="196"/>
      <c r="D657" s="196"/>
      <c r="E657" s="196"/>
      <c r="F657" s="196"/>
      <c r="G657" s="196"/>
      <c r="H657" s="196"/>
      <c r="I657" s="196"/>
      <c r="J657" s="196"/>
      <c r="K657" s="196"/>
      <c r="L657" s="196"/>
      <c r="M657" s="196"/>
      <c r="N657" s="196"/>
      <c r="O657" s="196"/>
      <c r="P657" s="196"/>
      <c r="Q657" s="196"/>
      <c r="R657" s="196"/>
      <c r="S657" s="196"/>
      <c r="T657" s="196"/>
      <c r="U657" s="196"/>
      <c r="V657" s="196"/>
      <c r="W657" s="196"/>
      <c r="X657" s="196"/>
      <c r="Y657" s="196"/>
      <c r="Z657" s="196"/>
    </row>
    <row r="658" spans="1:26" x14ac:dyDescent="0.35">
      <c r="A658" s="196"/>
      <c r="B658" s="196"/>
      <c r="C658" s="196"/>
      <c r="D658" s="196"/>
      <c r="E658" s="196"/>
      <c r="F658" s="196"/>
      <c r="G658" s="196"/>
      <c r="H658" s="196"/>
      <c r="I658" s="196"/>
      <c r="J658" s="196"/>
      <c r="K658" s="196"/>
      <c r="L658" s="196"/>
      <c r="M658" s="196"/>
      <c r="N658" s="196"/>
      <c r="O658" s="196"/>
      <c r="P658" s="196"/>
      <c r="Q658" s="196"/>
      <c r="R658" s="196"/>
      <c r="S658" s="196"/>
      <c r="T658" s="196"/>
      <c r="U658" s="196"/>
      <c r="V658" s="196"/>
      <c r="W658" s="196"/>
      <c r="X658" s="196"/>
      <c r="Y658" s="196"/>
      <c r="Z658" s="196"/>
    </row>
    <row r="659" spans="1:26" x14ac:dyDescent="0.35">
      <c r="A659" s="196"/>
      <c r="B659" s="196"/>
      <c r="C659" s="196"/>
      <c r="D659" s="196"/>
      <c r="E659" s="196"/>
      <c r="F659" s="196"/>
      <c r="G659" s="196"/>
      <c r="H659" s="196"/>
      <c r="I659" s="196"/>
      <c r="J659" s="196"/>
      <c r="K659" s="196"/>
      <c r="L659" s="196"/>
      <c r="M659" s="196"/>
      <c r="N659" s="196"/>
      <c r="O659" s="196"/>
      <c r="P659" s="196"/>
      <c r="Q659" s="196"/>
      <c r="R659" s="196"/>
      <c r="S659" s="196"/>
      <c r="T659" s="196"/>
      <c r="U659" s="196"/>
      <c r="V659" s="196"/>
      <c r="W659" s="196"/>
      <c r="X659" s="196"/>
      <c r="Y659" s="196"/>
      <c r="Z659" s="196"/>
    </row>
    <row r="660" spans="1:26" x14ac:dyDescent="0.35">
      <c r="A660" s="196"/>
      <c r="B660" s="196"/>
      <c r="C660" s="196"/>
      <c r="D660" s="196"/>
      <c r="E660" s="196"/>
      <c r="F660" s="196"/>
      <c r="G660" s="196"/>
      <c r="H660" s="196"/>
      <c r="I660" s="196"/>
      <c r="J660" s="196"/>
      <c r="K660" s="196"/>
      <c r="L660" s="196"/>
      <c r="M660" s="196"/>
      <c r="N660" s="196"/>
      <c r="O660" s="196"/>
      <c r="P660" s="196"/>
      <c r="Q660" s="196"/>
      <c r="R660" s="196"/>
      <c r="S660" s="196"/>
      <c r="T660" s="196"/>
      <c r="U660" s="196"/>
      <c r="V660" s="196"/>
      <c r="W660" s="196"/>
      <c r="X660" s="196"/>
      <c r="Y660" s="196"/>
      <c r="Z660" s="196"/>
    </row>
    <row r="661" spans="1:26" x14ac:dyDescent="0.35">
      <c r="A661" s="196"/>
      <c r="B661" s="196"/>
      <c r="C661" s="196"/>
      <c r="D661" s="196"/>
      <c r="E661" s="196"/>
      <c r="F661" s="196"/>
      <c r="G661" s="196"/>
      <c r="H661" s="196"/>
      <c r="I661" s="196"/>
      <c r="J661" s="196"/>
      <c r="K661" s="196"/>
      <c r="L661" s="196"/>
      <c r="M661" s="196"/>
      <c r="N661" s="196"/>
      <c r="O661" s="196"/>
      <c r="P661" s="196"/>
      <c r="Q661" s="196"/>
      <c r="R661" s="196"/>
      <c r="S661" s="196"/>
      <c r="T661" s="196"/>
      <c r="U661" s="196"/>
      <c r="V661" s="196"/>
      <c r="W661" s="196"/>
      <c r="X661" s="196"/>
      <c r="Y661" s="196"/>
      <c r="Z661" s="196"/>
    </row>
    <row r="662" spans="1:26" x14ac:dyDescent="0.35">
      <c r="A662" s="196"/>
      <c r="B662" s="196"/>
      <c r="C662" s="196"/>
      <c r="D662" s="196"/>
      <c r="E662" s="196"/>
      <c r="F662" s="196"/>
      <c r="G662" s="196"/>
      <c r="H662" s="196"/>
      <c r="I662" s="196"/>
      <c r="J662" s="196"/>
      <c r="K662" s="196"/>
      <c r="L662" s="196"/>
      <c r="M662" s="196"/>
      <c r="N662" s="196"/>
      <c r="O662" s="196"/>
      <c r="P662" s="196"/>
      <c r="Q662" s="196"/>
      <c r="R662" s="196"/>
      <c r="S662" s="196"/>
      <c r="T662" s="196"/>
      <c r="U662" s="196"/>
      <c r="V662" s="196"/>
      <c r="W662" s="196"/>
      <c r="X662" s="196"/>
      <c r="Y662" s="196"/>
      <c r="Z662" s="196"/>
    </row>
    <row r="663" spans="1:26" x14ac:dyDescent="0.35">
      <c r="A663" s="196"/>
      <c r="B663" s="196"/>
      <c r="C663" s="196"/>
      <c r="D663" s="196"/>
      <c r="E663" s="196"/>
      <c r="F663" s="196"/>
      <c r="G663" s="196"/>
      <c r="H663" s="196"/>
      <c r="I663" s="196"/>
      <c r="J663" s="196"/>
      <c r="K663" s="196"/>
      <c r="L663" s="196"/>
      <c r="M663" s="196"/>
      <c r="N663" s="196"/>
      <c r="O663" s="196"/>
      <c r="P663" s="196"/>
      <c r="Q663" s="196"/>
      <c r="R663" s="196"/>
      <c r="S663" s="196"/>
      <c r="T663" s="196"/>
      <c r="U663" s="196"/>
      <c r="V663" s="196"/>
      <c r="W663" s="196"/>
      <c r="X663" s="196"/>
      <c r="Y663" s="196"/>
      <c r="Z663" s="196"/>
    </row>
    <row r="664" spans="1:26" x14ac:dyDescent="0.35">
      <c r="A664" s="196"/>
      <c r="B664" s="196"/>
      <c r="C664" s="196"/>
      <c r="D664" s="196"/>
      <c r="E664" s="196"/>
      <c r="F664" s="196"/>
      <c r="G664" s="196"/>
      <c r="H664" s="196"/>
      <c r="I664" s="196"/>
      <c r="J664" s="196"/>
      <c r="K664" s="196"/>
      <c r="L664" s="196"/>
      <c r="M664" s="196"/>
      <c r="N664" s="196"/>
      <c r="O664" s="196"/>
      <c r="P664" s="196"/>
      <c r="Q664" s="196"/>
      <c r="R664" s="196"/>
      <c r="S664" s="196"/>
      <c r="T664" s="196"/>
      <c r="U664" s="196"/>
      <c r="V664" s="196"/>
      <c r="W664" s="196"/>
      <c r="X664" s="196"/>
      <c r="Y664" s="196"/>
      <c r="Z664" s="196"/>
    </row>
    <row r="665" spans="1:26" x14ac:dyDescent="0.35">
      <c r="A665" s="196"/>
      <c r="B665" s="196"/>
      <c r="C665" s="196"/>
      <c r="D665" s="196"/>
      <c r="E665" s="196"/>
      <c r="F665" s="196"/>
      <c r="G665" s="196"/>
      <c r="H665" s="196"/>
      <c r="I665" s="196"/>
      <c r="J665" s="196"/>
      <c r="K665" s="196"/>
      <c r="L665" s="196"/>
      <c r="M665" s="196"/>
      <c r="N665" s="196"/>
      <c r="O665" s="196"/>
      <c r="P665" s="196"/>
      <c r="Q665" s="196"/>
      <c r="R665" s="196"/>
      <c r="S665" s="196"/>
      <c r="T665" s="196"/>
      <c r="U665" s="196"/>
      <c r="V665" s="196"/>
      <c r="W665" s="196"/>
      <c r="X665" s="196"/>
      <c r="Y665" s="196"/>
      <c r="Z665" s="196"/>
    </row>
    <row r="666" spans="1:26" x14ac:dyDescent="0.35">
      <c r="A666" s="196"/>
      <c r="B666" s="196"/>
      <c r="C666" s="196"/>
      <c r="D666" s="196"/>
      <c r="E666" s="196"/>
      <c r="F666" s="196"/>
      <c r="G666" s="196"/>
      <c r="H666" s="196"/>
      <c r="I666" s="196"/>
      <c r="J666" s="196"/>
      <c r="K666" s="196"/>
      <c r="L666" s="196"/>
      <c r="M666" s="196"/>
      <c r="N666" s="196"/>
      <c r="O666" s="196"/>
      <c r="P666" s="196"/>
      <c r="Q666" s="196"/>
      <c r="R666" s="196"/>
      <c r="S666" s="196"/>
      <c r="T666" s="196"/>
      <c r="U666" s="196"/>
      <c r="V666" s="196"/>
      <c r="W666" s="196"/>
      <c r="X666" s="196"/>
      <c r="Y666" s="196"/>
      <c r="Z666" s="196"/>
    </row>
    <row r="667" spans="1:26" x14ac:dyDescent="0.35">
      <c r="A667" s="196"/>
      <c r="B667" s="196"/>
      <c r="C667" s="196"/>
      <c r="D667" s="196"/>
      <c r="E667" s="196"/>
      <c r="F667" s="196"/>
      <c r="G667" s="196"/>
      <c r="H667" s="196"/>
      <c r="I667" s="196"/>
      <c r="J667" s="196"/>
      <c r="K667" s="196"/>
      <c r="L667" s="196"/>
      <c r="M667" s="196"/>
      <c r="N667" s="196"/>
      <c r="O667" s="196"/>
      <c r="P667" s="196"/>
      <c r="Q667" s="196"/>
      <c r="R667" s="196"/>
      <c r="S667" s="196"/>
      <c r="T667" s="196"/>
      <c r="U667" s="196"/>
      <c r="V667" s="196"/>
      <c r="W667" s="196"/>
      <c r="X667" s="196"/>
      <c r="Y667" s="196"/>
      <c r="Z667" s="196"/>
    </row>
    <row r="668" spans="1:26" x14ac:dyDescent="0.35">
      <c r="A668" s="196"/>
      <c r="B668" s="196"/>
      <c r="C668" s="196"/>
      <c r="D668" s="196"/>
      <c r="E668" s="196"/>
      <c r="F668" s="196"/>
      <c r="G668" s="196"/>
      <c r="H668" s="196"/>
      <c r="I668" s="196"/>
      <c r="J668" s="196"/>
      <c r="K668" s="196"/>
      <c r="L668" s="196"/>
      <c r="M668" s="196"/>
      <c r="N668" s="196"/>
      <c r="O668" s="196"/>
      <c r="P668" s="196"/>
      <c r="Q668" s="196"/>
      <c r="R668" s="196"/>
      <c r="S668" s="196"/>
      <c r="T668" s="196"/>
      <c r="U668" s="196"/>
      <c r="V668" s="196"/>
      <c r="W668" s="196"/>
      <c r="X668" s="196"/>
      <c r="Y668" s="196"/>
      <c r="Z668" s="196"/>
    </row>
    <row r="669" spans="1:26" x14ac:dyDescent="0.35">
      <c r="A669" s="196"/>
      <c r="B669" s="196"/>
      <c r="C669" s="196"/>
      <c r="D669" s="196"/>
      <c r="E669" s="196"/>
      <c r="F669" s="196"/>
      <c r="G669" s="196"/>
      <c r="H669" s="196"/>
      <c r="I669" s="196"/>
      <c r="J669" s="196"/>
      <c r="K669" s="196"/>
      <c r="L669" s="196"/>
      <c r="M669" s="196"/>
      <c r="N669" s="196"/>
      <c r="O669" s="196"/>
      <c r="P669" s="196"/>
      <c r="Q669" s="196"/>
      <c r="R669" s="196"/>
      <c r="S669" s="196"/>
      <c r="T669" s="196"/>
      <c r="U669" s="196"/>
      <c r="V669" s="196"/>
      <c r="W669" s="196"/>
      <c r="X669" s="196"/>
      <c r="Y669" s="196"/>
      <c r="Z669" s="196"/>
    </row>
    <row r="670" spans="1:26" x14ac:dyDescent="0.35">
      <c r="A670" s="196"/>
      <c r="B670" s="196"/>
      <c r="C670" s="196"/>
      <c r="D670" s="196"/>
      <c r="E670" s="196"/>
      <c r="F670" s="196"/>
      <c r="G670" s="196"/>
      <c r="H670" s="196"/>
      <c r="I670" s="196"/>
      <c r="J670" s="196"/>
      <c r="K670" s="196"/>
      <c r="L670" s="196"/>
      <c r="M670" s="196"/>
      <c r="N670" s="196"/>
      <c r="O670" s="196"/>
      <c r="P670" s="196"/>
      <c r="Q670" s="196"/>
      <c r="R670" s="196"/>
      <c r="S670" s="196"/>
      <c r="T670" s="196"/>
      <c r="U670" s="196"/>
      <c r="V670" s="196"/>
      <c r="W670" s="196"/>
      <c r="X670" s="196"/>
      <c r="Y670" s="196"/>
      <c r="Z670" s="196"/>
    </row>
    <row r="671" spans="1:26" x14ac:dyDescent="0.35">
      <c r="A671" s="196"/>
      <c r="B671" s="196"/>
      <c r="C671" s="196"/>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row>
    <row r="672" spans="1:26" x14ac:dyDescent="0.35">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row>
    <row r="673" spans="1:26" x14ac:dyDescent="0.35">
      <c r="A673" s="196"/>
      <c r="B673" s="196"/>
      <c r="C673" s="196"/>
      <c r="D673" s="196"/>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row>
    <row r="674" spans="1:26" x14ac:dyDescent="0.35">
      <c r="A674" s="196"/>
      <c r="B674" s="196"/>
      <c r="C674" s="196"/>
      <c r="D674" s="196"/>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row>
    <row r="675" spans="1:26" x14ac:dyDescent="0.35">
      <c r="A675" s="196"/>
      <c r="B675" s="196"/>
      <c r="C675" s="196"/>
      <c r="D675" s="196"/>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row>
    <row r="676" spans="1:26" x14ac:dyDescent="0.35">
      <c r="A676" s="196"/>
      <c r="B676" s="196"/>
      <c r="C676" s="196"/>
      <c r="D676" s="196"/>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row>
    <row r="677" spans="1:26" x14ac:dyDescent="0.35">
      <c r="A677" s="196"/>
      <c r="B677" s="196"/>
      <c r="C677" s="196"/>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row>
    <row r="678" spans="1:26" x14ac:dyDescent="0.35">
      <c r="A678" s="196"/>
      <c r="B678" s="196"/>
      <c r="C678" s="196"/>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row>
    <row r="679" spans="1:26" x14ac:dyDescent="0.35">
      <c r="A679" s="196"/>
      <c r="B679" s="196"/>
      <c r="C679" s="196"/>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row>
    <row r="680" spans="1:26" x14ac:dyDescent="0.35">
      <c r="A680" s="196"/>
      <c r="B680" s="196"/>
      <c r="C680" s="196"/>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row>
    <row r="681" spans="1:26" x14ac:dyDescent="0.35">
      <c r="A681" s="196"/>
      <c r="B681" s="196"/>
      <c r="C681" s="196"/>
      <c r="D681" s="196"/>
      <c r="E681" s="196"/>
      <c r="F681" s="196"/>
      <c r="G681" s="196"/>
      <c r="H681" s="196"/>
      <c r="I681" s="196"/>
      <c r="J681" s="196"/>
      <c r="K681" s="196"/>
      <c r="L681" s="196"/>
      <c r="M681" s="196"/>
      <c r="N681" s="196"/>
      <c r="O681" s="196"/>
      <c r="P681" s="196"/>
      <c r="Q681" s="196"/>
      <c r="R681" s="196"/>
      <c r="S681" s="196"/>
      <c r="T681" s="196"/>
      <c r="U681" s="196"/>
      <c r="V681" s="196"/>
      <c r="W681" s="196"/>
      <c r="X681" s="196"/>
      <c r="Y681" s="196"/>
      <c r="Z681" s="196"/>
    </row>
    <row r="682" spans="1:26" x14ac:dyDescent="0.35">
      <c r="A682" s="196"/>
      <c r="B682" s="196"/>
      <c r="C682" s="196"/>
      <c r="D682" s="196"/>
      <c r="E682" s="196"/>
      <c r="F682" s="196"/>
      <c r="G682" s="196"/>
      <c r="H682" s="196"/>
      <c r="I682" s="196"/>
      <c r="J682" s="196"/>
      <c r="K682" s="196"/>
      <c r="L682" s="196"/>
      <c r="M682" s="196"/>
      <c r="N682" s="196"/>
      <c r="O682" s="196"/>
      <c r="P682" s="196"/>
      <c r="Q682" s="196"/>
      <c r="R682" s="196"/>
      <c r="S682" s="196"/>
      <c r="T682" s="196"/>
      <c r="U682" s="196"/>
      <c r="V682" s="196"/>
      <c r="W682" s="196"/>
      <c r="X682" s="196"/>
      <c r="Y682" s="196"/>
      <c r="Z682" s="196"/>
    </row>
    <row r="683" spans="1:26" x14ac:dyDescent="0.35">
      <c r="A683" s="196"/>
      <c r="B683" s="196"/>
      <c r="C683" s="196"/>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row>
    <row r="684" spans="1:26" x14ac:dyDescent="0.35">
      <c r="A684" s="196"/>
      <c r="B684" s="196"/>
      <c r="C684" s="196"/>
      <c r="D684" s="196"/>
      <c r="E684" s="196"/>
      <c r="F684" s="196"/>
      <c r="G684" s="196"/>
      <c r="H684" s="196"/>
      <c r="I684" s="196"/>
      <c r="J684" s="196"/>
      <c r="K684" s="196"/>
      <c r="L684" s="196"/>
      <c r="M684" s="196"/>
      <c r="N684" s="196"/>
      <c r="O684" s="196"/>
      <c r="P684" s="196"/>
      <c r="Q684" s="196"/>
      <c r="R684" s="196"/>
      <c r="S684" s="196"/>
      <c r="T684" s="196"/>
      <c r="U684" s="196"/>
      <c r="V684" s="196"/>
      <c r="W684" s="196"/>
      <c r="X684" s="196"/>
      <c r="Y684" s="196"/>
      <c r="Z684" s="196"/>
    </row>
    <row r="685" spans="1:26" x14ac:dyDescent="0.35">
      <c r="A685" s="196"/>
      <c r="B685" s="196"/>
      <c r="C685" s="196"/>
      <c r="D685" s="196"/>
      <c r="E685" s="196"/>
      <c r="F685" s="196"/>
      <c r="G685" s="196"/>
      <c r="H685" s="196"/>
      <c r="I685" s="196"/>
      <c r="J685" s="196"/>
      <c r="K685" s="196"/>
      <c r="L685" s="196"/>
      <c r="M685" s="196"/>
      <c r="N685" s="196"/>
      <c r="O685" s="196"/>
      <c r="P685" s="196"/>
      <c r="Q685" s="196"/>
      <c r="R685" s="196"/>
      <c r="S685" s="196"/>
      <c r="T685" s="196"/>
      <c r="U685" s="196"/>
      <c r="V685" s="196"/>
      <c r="W685" s="196"/>
      <c r="X685" s="196"/>
      <c r="Y685" s="196"/>
      <c r="Z685" s="196"/>
    </row>
    <row r="686" spans="1:26" x14ac:dyDescent="0.35">
      <c r="A686" s="196"/>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row>
    <row r="687" spans="1:26" x14ac:dyDescent="0.35">
      <c r="A687" s="196"/>
      <c r="B687" s="196"/>
      <c r="C687" s="196"/>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row>
    <row r="688" spans="1:26" x14ac:dyDescent="0.35">
      <c r="A688" s="196"/>
      <c r="B688" s="196"/>
      <c r="C688" s="196"/>
      <c r="D688" s="196"/>
      <c r="E688" s="196"/>
      <c r="F688" s="196"/>
      <c r="G688" s="196"/>
      <c r="H688" s="196"/>
      <c r="I688" s="196"/>
      <c r="J688" s="196"/>
      <c r="K688" s="196"/>
      <c r="L688" s="196"/>
      <c r="M688" s="196"/>
      <c r="N688" s="196"/>
      <c r="O688" s="196"/>
      <c r="P688" s="196"/>
      <c r="Q688" s="196"/>
      <c r="R688" s="196"/>
      <c r="S688" s="196"/>
      <c r="T688" s="196"/>
      <c r="U688" s="196"/>
      <c r="V688" s="196"/>
      <c r="W688" s="196"/>
      <c r="X688" s="196"/>
      <c r="Y688" s="196"/>
      <c r="Z688" s="196"/>
    </row>
    <row r="689" spans="1:26" x14ac:dyDescent="0.35">
      <c r="A689" s="196"/>
      <c r="B689" s="196"/>
      <c r="C689" s="196"/>
      <c r="D689" s="196"/>
      <c r="E689" s="196"/>
      <c r="F689" s="196"/>
      <c r="G689" s="196"/>
      <c r="H689" s="196"/>
      <c r="I689" s="196"/>
      <c r="J689" s="196"/>
      <c r="K689" s="196"/>
      <c r="L689" s="196"/>
      <c r="M689" s="196"/>
      <c r="N689" s="196"/>
      <c r="O689" s="196"/>
      <c r="P689" s="196"/>
      <c r="Q689" s="196"/>
      <c r="R689" s="196"/>
      <c r="S689" s="196"/>
      <c r="T689" s="196"/>
      <c r="U689" s="196"/>
      <c r="V689" s="196"/>
      <c r="W689" s="196"/>
      <c r="X689" s="196"/>
      <c r="Y689" s="196"/>
      <c r="Z689" s="196"/>
    </row>
    <row r="690" spans="1:26" x14ac:dyDescent="0.35">
      <c r="A690" s="196"/>
      <c r="B690" s="196"/>
      <c r="C690" s="196"/>
      <c r="D690" s="196"/>
      <c r="E690" s="196"/>
      <c r="F690" s="196"/>
      <c r="G690" s="196"/>
      <c r="H690" s="196"/>
      <c r="I690" s="196"/>
      <c r="J690" s="196"/>
      <c r="K690" s="196"/>
      <c r="L690" s="196"/>
      <c r="M690" s="196"/>
      <c r="N690" s="196"/>
      <c r="O690" s="196"/>
      <c r="P690" s="196"/>
      <c r="Q690" s="196"/>
      <c r="R690" s="196"/>
      <c r="S690" s="196"/>
      <c r="T690" s="196"/>
      <c r="U690" s="196"/>
      <c r="V690" s="196"/>
      <c r="W690" s="196"/>
      <c r="X690" s="196"/>
      <c r="Y690" s="196"/>
      <c r="Z690" s="196"/>
    </row>
    <row r="691" spans="1:26" x14ac:dyDescent="0.35">
      <c r="A691" s="196"/>
      <c r="B691" s="196"/>
      <c r="C691" s="196"/>
      <c r="D691" s="196"/>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row>
    <row r="692" spans="1:26" x14ac:dyDescent="0.35">
      <c r="A692" s="196"/>
      <c r="B692" s="196"/>
      <c r="C692" s="196"/>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row>
    <row r="693" spans="1:26" x14ac:dyDescent="0.35">
      <c r="A693" s="196"/>
      <c r="B693" s="196"/>
      <c r="C693" s="196"/>
      <c r="D693" s="196"/>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row>
    <row r="694" spans="1:26" x14ac:dyDescent="0.35">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row>
    <row r="695" spans="1:26" x14ac:dyDescent="0.35">
      <c r="A695" s="196"/>
      <c r="B695" s="196"/>
      <c r="C695" s="196"/>
      <c r="D695" s="196"/>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row>
    <row r="696" spans="1:26" x14ac:dyDescent="0.35">
      <c r="A696" s="196"/>
      <c r="B696" s="196"/>
      <c r="C696" s="196"/>
      <c r="D696" s="196"/>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row>
    <row r="697" spans="1:26" x14ac:dyDescent="0.35">
      <c r="A697" s="196"/>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row>
    <row r="698" spans="1:26" x14ac:dyDescent="0.35">
      <c r="A698" s="196"/>
      <c r="B698" s="196"/>
      <c r="C698" s="196"/>
      <c r="D698" s="196"/>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row>
    <row r="699" spans="1:26" x14ac:dyDescent="0.35">
      <c r="A699" s="196"/>
      <c r="B699" s="196"/>
      <c r="C699" s="196"/>
      <c r="D699" s="196"/>
      <c r="E699" s="196"/>
      <c r="F699" s="196"/>
      <c r="G699" s="196"/>
      <c r="H699" s="196"/>
      <c r="I699" s="196"/>
      <c r="J699" s="196"/>
      <c r="K699" s="196"/>
      <c r="L699" s="196"/>
      <c r="M699" s="196"/>
      <c r="N699" s="196"/>
      <c r="O699" s="196"/>
      <c r="P699" s="196"/>
      <c r="Q699" s="196"/>
      <c r="R699" s="196"/>
      <c r="S699" s="196"/>
      <c r="T699" s="196"/>
      <c r="U699" s="196"/>
      <c r="V699" s="196"/>
      <c r="W699" s="196"/>
      <c r="X699" s="196"/>
      <c r="Y699" s="196"/>
      <c r="Z699" s="196"/>
    </row>
    <row r="700" spans="1:26" x14ac:dyDescent="0.35">
      <c r="A700" s="196"/>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row>
    <row r="701" spans="1:26" x14ac:dyDescent="0.35">
      <c r="A701" s="196"/>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row>
    <row r="702" spans="1:26" x14ac:dyDescent="0.35">
      <c r="A702" s="196"/>
      <c r="B702" s="196"/>
      <c r="C702" s="196"/>
      <c r="D702" s="196"/>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row>
    <row r="703" spans="1:26" x14ac:dyDescent="0.35">
      <c r="A703" s="196"/>
      <c r="B703" s="196"/>
      <c r="C703" s="196"/>
      <c r="D703" s="196"/>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row>
    <row r="704" spans="1:26" x14ac:dyDescent="0.35">
      <c r="A704" s="196"/>
      <c r="B704" s="196"/>
      <c r="C704" s="196"/>
      <c r="D704" s="196"/>
      <c r="E704" s="196"/>
      <c r="F704" s="196"/>
      <c r="G704" s="196"/>
      <c r="H704" s="196"/>
      <c r="I704" s="196"/>
      <c r="J704" s="196"/>
      <c r="K704" s="196"/>
      <c r="L704" s="196"/>
      <c r="M704" s="196"/>
      <c r="N704" s="196"/>
      <c r="O704" s="196"/>
      <c r="P704" s="196"/>
      <c r="Q704" s="196"/>
      <c r="R704" s="196"/>
      <c r="S704" s="196"/>
      <c r="T704" s="196"/>
      <c r="U704" s="196"/>
      <c r="V704" s="196"/>
      <c r="W704" s="196"/>
      <c r="X704" s="196"/>
      <c r="Y704" s="196"/>
      <c r="Z704" s="196"/>
    </row>
    <row r="705" spans="1:26" x14ac:dyDescent="0.35">
      <c r="A705" s="196"/>
      <c r="B705" s="196"/>
      <c r="C705" s="196"/>
      <c r="D705" s="196"/>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row>
    <row r="706" spans="1:26" x14ac:dyDescent="0.35">
      <c r="A706" s="196"/>
      <c r="B706" s="196"/>
      <c r="C706" s="196"/>
      <c r="D706" s="196"/>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row>
    <row r="707" spans="1:26" x14ac:dyDescent="0.35">
      <c r="A707" s="196"/>
      <c r="B707" s="196"/>
      <c r="C707" s="196"/>
      <c r="D707" s="196"/>
      <c r="E707" s="196"/>
      <c r="F707" s="196"/>
      <c r="G707" s="196"/>
      <c r="H707" s="196"/>
      <c r="I707" s="196"/>
      <c r="J707" s="196"/>
      <c r="K707" s="196"/>
      <c r="L707" s="196"/>
      <c r="M707" s="196"/>
      <c r="N707" s="196"/>
      <c r="O707" s="196"/>
      <c r="P707" s="196"/>
      <c r="Q707" s="196"/>
      <c r="R707" s="196"/>
      <c r="S707" s="196"/>
      <c r="T707" s="196"/>
      <c r="U707" s="196"/>
      <c r="V707" s="196"/>
      <c r="W707" s="196"/>
      <c r="X707" s="196"/>
      <c r="Y707" s="196"/>
      <c r="Z707" s="196"/>
    </row>
    <row r="708" spans="1:26" x14ac:dyDescent="0.35">
      <c r="A708" s="196"/>
      <c r="B708" s="196"/>
      <c r="C708" s="196"/>
      <c r="D708" s="196"/>
      <c r="E708" s="196"/>
      <c r="F708" s="196"/>
      <c r="G708" s="196"/>
      <c r="H708" s="196"/>
      <c r="I708" s="196"/>
      <c r="J708" s="196"/>
      <c r="K708" s="196"/>
      <c r="L708" s="196"/>
      <c r="M708" s="196"/>
      <c r="N708" s="196"/>
      <c r="O708" s="196"/>
      <c r="P708" s="196"/>
      <c r="Q708" s="196"/>
      <c r="R708" s="196"/>
      <c r="S708" s="196"/>
      <c r="T708" s="196"/>
      <c r="U708" s="196"/>
      <c r="V708" s="196"/>
      <c r="W708" s="196"/>
      <c r="X708" s="196"/>
      <c r="Y708" s="196"/>
      <c r="Z708" s="196"/>
    </row>
    <row r="709" spans="1:26" x14ac:dyDescent="0.35">
      <c r="A709" s="196"/>
      <c r="B709" s="196"/>
      <c r="C709" s="196"/>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row>
    <row r="710" spans="1:26" x14ac:dyDescent="0.35">
      <c r="A710" s="196"/>
      <c r="B710" s="196"/>
      <c r="C710" s="196"/>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row>
    <row r="711" spans="1:26" x14ac:dyDescent="0.35">
      <c r="A711" s="196"/>
      <c r="B711" s="196"/>
      <c r="C711" s="196"/>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row>
    <row r="712" spans="1:26" x14ac:dyDescent="0.35">
      <c r="A712" s="196"/>
      <c r="B712" s="196"/>
      <c r="C712" s="196"/>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row>
    <row r="713" spans="1:26" x14ac:dyDescent="0.35">
      <c r="A713" s="196"/>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row>
    <row r="714" spans="1:26" x14ac:dyDescent="0.35">
      <c r="A714" s="196"/>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row>
    <row r="715" spans="1:26" x14ac:dyDescent="0.35">
      <c r="A715" s="196"/>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row>
    <row r="716" spans="1:26" x14ac:dyDescent="0.35">
      <c r="A716" s="196"/>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row>
    <row r="717" spans="1:26" x14ac:dyDescent="0.35">
      <c r="A717" s="196"/>
      <c r="B717" s="196"/>
      <c r="C717" s="196"/>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row>
    <row r="718" spans="1:26" x14ac:dyDescent="0.35">
      <c r="A718" s="196"/>
      <c r="B718" s="196"/>
      <c r="C718" s="196"/>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row>
    <row r="719" spans="1:26" x14ac:dyDescent="0.35">
      <c r="A719" s="196"/>
      <c r="B719" s="196"/>
      <c r="C719" s="196"/>
      <c r="D719" s="196"/>
      <c r="E719" s="196"/>
      <c r="F719" s="196"/>
      <c r="G719" s="196"/>
      <c r="H719" s="196"/>
      <c r="I719" s="196"/>
      <c r="J719" s="196"/>
      <c r="K719" s="196"/>
      <c r="L719" s="196"/>
      <c r="M719" s="196"/>
      <c r="N719" s="196"/>
      <c r="O719" s="196"/>
      <c r="P719" s="196"/>
      <c r="Q719" s="196"/>
      <c r="R719" s="196"/>
      <c r="S719" s="196"/>
      <c r="T719" s="196"/>
      <c r="U719" s="196"/>
      <c r="V719" s="196"/>
      <c r="W719" s="196"/>
      <c r="X719" s="196"/>
      <c r="Y719" s="196"/>
      <c r="Z719" s="196"/>
    </row>
    <row r="720" spans="1:26" x14ac:dyDescent="0.35">
      <c r="A720" s="196"/>
      <c r="B720" s="196"/>
      <c r="C720" s="196"/>
      <c r="D720" s="196"/>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row>
    <row r="721" spans="1:26" x14ac:dyDescent="0.35">
      <c r="A721" s="196"/>
      <c r="B721" s="196"/>
      <c r="C721" s="196"/>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row>
    <row r="722" spans="1:26" x14ac:dyDescent="0.35">
      <c r="A722" s="196"/>
      <c r="B722" s="196"/>
      <c r="C722" s="196"/>
      <c r="D722" s="196"/>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row>
    <row r="723" spans="1:26" x14ac:dyDescent="0.35">
      <c r="A723" s="196"/>
      <c r="B723" s="196"/>
      <c r="C723" s="196"/>
      <c r="D723" s="196"/>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row>
    <row r="724" spans="1:26" x14ac:dyDescent="0.35">
      <c r="A724" s="196"/>
      <c r="B724" s="196"/>
      <c r="C724" s="196"/>
      <c r="D724" s="196"/>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row>
    <row r="725" spans="1:26" x14ac:dyDescent="0.35">
      <c r="A725" s="196"/>
      <c r="B725" s="196"/>
      <c r="C725" s="196"/>
      <c r="D725" s="196"/>
      <c r="E725" s="196"/>
      <c r="F725" s="196"/>
      <c r="G725" s="196"/>
      <c r="H725" s="196"/>
      <c r="I725" s="196"/>
      <c r="J725" s="196"/>
      <c r="K725" s="196"/>
      <c r="L725" s="196"/>
      <c r="M725" s="196"/>
      <c r="N725" s="196"/>
      <c r="O725" s="196"/>
      <c r="P725" s="196"/>
      <c r="Q725" s="196"/>
      <c r="R725" s="196"/>
      <c r="S725" s="196"/>
      <c r="T725" s="196"/>
      <c r="U725" s="196"/>
      <c r="V725" s="196"/>
      <c r="W725" s="196"/>
      <c r="X725" s="196"/>
      <c r="Y725" s="196"/>
      <c r="Z725" s="196"/>
    </row>
    <row r="726" spans="1:26" x14ac:dyDescent="0.35">
      <c r="A726" s="196"/>
      <c r="B726" s="196"/>
      <c r="C726" s="196"/>
      <c r="D726" s="196"/>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row>
    <row r="727" spans="1:26" x14ac:dyDescent="0.35">
      <c r="A727" s="196"/>
      <c r="B727" s="196"/>
      <c r="C727" s="196"/>
      <c r="D727" s="196"/>
      <c r="E727" s="196"/>
      <c r="F727" s="196"/>
      <c r="G727" s="196"/>
      <c r="H727" s="196"/>
      <c r="I727" s="196"/>
      <c r="J727" s="196"/>
      <c r="K727" s="196"/>
      <c r="L727" s="196"/>
      <c r="M727" s="196"/>
      <c r="N727" s="196"/>
      <c r="O727" s="196"/>
      <c r="P727" s="196"/>
      <c r="Q727" s="196"/>
      <c r="R727" s="196"/>
      <c r="S727" s="196"/>
      <c r="T727" s="196"/>
      <c r="U727" s="196"/>
      <c r="V727" s="196"/>
      <c r="W727" s="196"/>
      <c r="X727" s="196"/>
      <c r="Y727" s="196"/>
      <c r="Z727" s="196"/>
    </row>
    <row r="728" spans="1:26" x14ac:dyDescent="0.35">
      <c r="A728" s="196"/>
      <c r="B728" s="196"/>
      <c r="C728" s="196"/>
      <c r="D728" s="196"/>
      <c r="E728" s="196"/>
      <c r="F728" s="196"/>
      <c r="G728" s="196"/>
      <c r="H728" s="196"/>
      <c r="I728" s="196"/>
      <c r="J728" s="196"/>
      <c r="K728" s="196"/>
      <c r="L728" s="196"/>
      <c r="M728" s="196"/>
      <c r="N728" s="196"/>
      <c r="O728" s="196"/>
      <c r="P728" s="196"/>
      <c r="Q728" s="196"/>
      <c r="R728" s="196"/>
      <c r="S728" s="196"/>
      <c r="T728" s="196"/>
      <c r="U728" s="196"/>
      <c r="V728" s="196"/>
      <c r="W728" s="196"/>
      <c r="X728" s="196"/>
      <c r="Y728" s="196"/>
      <c r="Z728" s="196"/>
    </row>
    <row r="729" spans="1:26" x14ac:dyDescent="0.35">
      <c r="A729" s="196"/>
      <c r="B729" s="196"/>
      <c r="C729" s="196"/>
      <c r="D729" s="196"/>
      <c r="E729" s="196"/>
      <c r="F729" s="196"/>
      <c r="G729" s="196"/>
      <c r="H729" s="196"/>
      <c r="I729" s="196"/>
      <c r="J729" s="196"/>
      <c r="K729" s="196"/>
      <c r="L729" s="196"/>
      <c r="M729" s="196"/>
      <c r="N729" s="196"/>
      <c r="O729" s="196"/>
      <c r="P729" s="196"/>
      <c r="Q729" s="196"/>
      <c r="R729" s="196"/>
      <c r="S729" s="196"/>
      <c r="T729" s="196"/>
      <c r="U729" s="196"/>
      <c r="V729" s="196"/>
      <c r="W729" s="196"/>
      <c r="X729" s="196"/>
      <c r="Y729" s="196"/>
      <c r="Z729" s="196"/>
    </row>
    <row r="730" spans="1:26" x14ac:dyDescent="0.35">
      <c r="A730" s="196"/>
      <c r="B730" s="196"/>
      <c r="C730" s="196"/>
      <c r="D730" s="196"/>
      <c r="E730" s="196"/>
      <c r="F730" s="196"/>
      <c r="G730" s="196"/>
      <c r="H730" s="196"/>
      <c r="I730" s="196"/>
      <c r="J730" s="196"/>
      <c r="K730" s="196"/>
      <c r="L730" s="196"/>
      <c r="M730" s="196"/>
      <c r="N730" s="196"/>
      <c r="O730" s="196"/>
      <c r="P730" s="196"/>
      <c r="Q730" s="196"/>
      <c r="R730" s="196"/>
      <c r="S730" s="196"/>
      <c r="T730" s="196"/>
      <c r="U730" s="196"/>
      <c r="V730" s="196"/>
      <c r="W730" s="196"/>
      <c r="X730" s="196"/>
      <c r="Y730" s="196"/>
      <c r="Z730" s="196"/>
    </row>
    <row r="731" spans="1:26" x14ac:dyDescent="0.35">
      <c r="A731" s="196"/>
      <c r="B731" s="196"/>
      <c r="C731" s="196"/>
      <c r="D731" s="196"/>
      <c r="E731" s="196"/>
      <c r="F731" s="196"/>
      <c r="G731" s="196"/>
      <c r="H731" s="196"/>
      <c r="I731" s="196"/>
      <c r="J731" s="196"/>
      <c r="K731" s="196"/>
      <c r="L731" s="196"/>
      <c r="M731" s="196"/>
      <c r="N731" s="196"/>
      <c r="O731" s="196"/>
      <c r="P731" s="196"/>
      <c r="Q731" s="196"/>
      <c r="R731" s="196"/>
      <c r="S731" s="196"/>
      <c r="T731" s="196"/>
      <c r="U731" s="196"/>
      <c r="V731" s="196"/>
      <c r="W731" s="196"/>
      <c r="X731" s="196"/>
      <c r="Y731" s="196"/>
      <c r="Z731" s="196"/>
    </row>
    <row r="732" spans="1:26" x14ac:dyDescent="0.35">
      <c r="A732" s="196"/>
      <c r="B732" s="196"/>
      <c r="C732" s="196"/>
      <c r="D732" s="196"/>
      <c r="E732" s="196"/>
      <c r="F732" s="196"/>
      <c r="G732" s="196"/>
      <c r="H732" s="196"/>
      <c r="I732" s="196"/>
      <c r="J732" s="196"/>
      <c r="K732" s="196"/>
      <c r="L732" s="196"/>
      <c r="M732" s="196"/>
      <c r="N732" s="196"/>
      <c r="O732" s="196"/>
      <c r="P732" s="196"/>
      <c r="Q732" s="196"/>
      <c r="R732" s="196"/>
      <c r="S732" s="196"/>
      <c r="T732" s="196"/>
      <c r="U732" s="196"/>
      <c r="V732" s="196"/>
      <c r="W732" s="196"/>
      <c r="X732" s="196"/>
      <c r="Y732" s="196"/>
      <c r="Z732" s="196"/>
    </row>
    <row r="733" spans="1:26" x14ac:dyDescent="0.35">
      <c r="A733" s="196"/>
      <c r="B733" s="196"/>
      <c r="C733" s="196"/>
      <c r="D733" s="196"/>
      <c r="E733" s="196"/>
      <c r="F733" s="196"/>
      <c r="G733" s="196"/>
      <c r="H733" s="196"/>
      <c r="I733" s="196"/>
      <c r="J733" s="196"/>
      <c r="K733" s="196"/>
      <c r="L733" s="196"/>
      <c r="M733" s="196"/>
      <c r="N733" s="196"/>
      <c r="O733" s="196"/>
      <c r="P733" s="196"/>
      <c r="Q733" s="196"/>
      <c r="R733" s="196"/>
      <c r="S733" s="196"/>
      <c r="T733" s="196"/>
      <c r="U733" s="196"/>
      <c r="V733" s="196"/>
      <c r="W733" s="196"/>
      <c r="X733" s="196"/>
      <c r="Y733" s="196"/>
      <c r="Z733" s="196"/>
    </row>
    <row r="734" spans="1:26" x14ac:dyDescent="0.35">
      <c r="A734" s="196"/>
      <c r="B734" s="196"/>
      <c r="C734" s="196"/>
      <c r="D734" s="196"/>
      <c r="E734" s="196"/>
      <c r="F734" s="196"/>
      <c r="G734" s="196"/>
      <c r="H734" s="196"/>
      <c r="I734" s="196"/>
      <c r="J734" s="196"/>
      <c r="K734" s="196"/>
      <c r="L734" s="196"/>
      <c r="M734" s="196"/>
      <c r="N734" s="196"/>
      <c r="O734" s="196"/>
      <c r="P734" s="196"/>
      <c r="Q734" s="196"/>
      <c r="R734" s="196"/>
      <c r="S734" s="196"/>
      <c r="T734" s="196"/>
      <c r="U734" s="196"/>
      <c r="V734" s="196"/>
      <c r="W734" s="196"/>
      <c r="X734" s="196"/>
      <c r="Y734" s="196"/>
      <c r="Z734" s="196"/>
    </row>
    <row r="735" spans="1:26" x14ac:dyDescent="0.35">
      <c r="A735" s="196"/>
      <c r="B735" s="196"/>
      <c r="C735" s="196"/>
      <c r="D735" s="196"/>
      <c r="E735" s="196"/>
      <c r="F735" s="196"/>
      <c r="G735" s="196"/>
      <c r="H735" s="196"/>
      <c r="I735" s="196"/>
      <c r="J735" s="196"/>
      <c r="K735" s="196"/>
      <c r="L735" s="196"/>
      <c r="M735" s="196"/>
      <c r="N735" s="196"/>
      <c r="O735" s="196"/>
      <c r="P735" s="196"/>
      <c r="Q735" s="196"/>
      <c r="R735" s="196"/>
      <c r="S735" s="196"/>
      <c r="T735" s="196"/>
      <c r="U735" s="196"/>
      <c r="V735" s="196"/>
      <c r="W735" s="196"/>
      <c r="X735" s="196"/>
      <c r="Y735" s="196"/>
      <c r="Z735" s="196"/>
    </row>
    <row r="736" spans="1:26" x14ac:dyDescent="0.35">
      <c r="A736" s="196"/>
      <c r="B736" s="196"/>
      <c r="C736" s="196"/>
      <c r="D736" s="196"/>
      <c r="E736" s="196"/>
      <c r="F736" s="196"/>
      <c r="G736" s="196"/>
      <c r="H736" s="196"/>
      <c r="I736" s="196"/>
      <c r="J736" s="196"/>
      <c r="K736" s="196"/>
      <c r="L736" s="196"/>
      <c r="M736" s="196"/>
      <c r="N736" s="196"/>
      <c r="O736" s="196"/>
      <c r="P736" s="196"/>
      <c r="Q736" s="196"/>
      <c r="R736" s="196"/>
      <c r="S736" s="196"/>
      <c r="T736" s="196"/>
      <c r="U736" s="196"/>
      <c r="V736" s="196"/>
      <c r="W736" s="196"/>
      <c r="X736" s="196"/>
      <c r="Y736" s="196"/>
      <c r="Z736" s="196"/>
    </row>
    <row r="737" spans="1:26" x14ac:dyDescent="0.35">
      <c r="A737" s="196"/>
      <c r="B737" s="196"/>
      <c r="C737" s="196"/>
      <c r="D737" s="196"/>
      <c r="E737" s="196"/>
      <c r="F737" s="196"/>
      <c r="G737" s="196"/>
      <c r="H737" s="196"/>
      <c r="I737" s="196"/>
      <c r="J737" s="196"/>
      <c r="K737" s="196"/>
      <c r="L737" s="196"/>
      <c r="M737" s="196"/>
      <c r="N737" s="196"/>
      <c r="O737" s="196"/>
      <c r="P737" s="196"/>
      <c r="Q737" s="196"/>
      <c r="R737" s="196"/>
      <c r="S737" s="196"/>
      <c r="T737" s="196"/>
      <c r="U737" s="196"/>
      <c r="V737" s="196"/>
      <c r="W737" s="196"/>
      <c r="X737" s="196"/>
      <c r="Y737" s="196"/>
      <c r="Z737" s="196"/>
    </row>
    <row r="738" spans="1:26" x14ac:dyDescent="0.35">
      <c r="A738" s="196"/>
      <c r="B738" s="196"/>
      <c r="C738" s="196"/>
      <c r="D738" s="196"/>
      <c r="E738" s="196"/>
      <c r="F738" s="196"/>
      <c r="G738" s="196"/>
      <c r="H738" s="196"/>
      <c r="I738" s="196"/>
      <c r="J738" s="196"/>
      <c r="K738" s="196"/>
      <c r="L738" s="196"/>
      <c r="M738" s="196"/>
      <c r="N738" s="196"/>
      <c r="O738" s="196"/>
      <c r="P738" s="196"/>
      <c r="Q738" s="196"/>
      <c r="R738" s="196"/>
      <c r="S738" s="196"/>
      <c r="T738" s="196"/>
      <c r="U738" s="196"/>
      <c r="V738" s="196"/>
      <c r="W738" s="196"/>
      <c r="X738" s="196"/>
      <c r="Y738" s="196"/>
      <c r="Z738" s="196"/>
    </row>
    <row r="739" spans="1:26" x14ac:dyDescent="0.35">
      <c r="A739" s="196"/>
      <c r="B739" s="196"/>
      <c r="C739" s="196"/>
      <c r="D739" s="196"/>
      <c r="E739" s="196"/>
      <c r="F739" s="196"/>
      <c r="G739" s="196"/>
      <c r="H739" s="196"/>
      <c r="I739" s="196"/>
      <c r="J739" s="196"/>
      <c r="K739" s="196"/>
      <c r="L739" s="196"/>
      <c r="M739" s="196"/>
      <c r="N739" s="196"/>
      <c r="O739" s="196"/>
      <c r="P739" s="196"/>
      <c r="Q739" s="196"/>
      <c r="R739" s="196"/>
      <c r="S739" s="196"/>
      <c r="T739" s="196"/>
      <c r="U739" s="196"/>
      <c r="V739" s="196"/>
      <c r="W739" s="196"/>
      <c r="X739" s="196"/>
      <c r="Y739" s="196"/>
      <c r="Z739" s="196"/>
    </row>
    <row r="740" spans="1:26" x14ac:dyDescent="0.35">
      <c r="A740" s="196"/>
      <c r="B740" s="196"/>
      <c r="C740" s="196"/>
      <c r="D740" s="196"/>
      <c r="E740" s="196"/>
      <c r="F740" s="196"/>
      <c r="G740" s="196"/>
      <c r="H740" s="196"/>
      <c r="I740" s="196"/>
      <c r="J740" s="196"/>
      <c r="K740" s="196"/>
      <c r="L740" s="196"/>
      <c r="M740" s="196"/>
      <c r="N740" s="196"/>
      <c r="O740" s="196"/>
      <c r="P740" s="196"/>
      <c r="Q740" s="196"/>
      <c r="R740" s="196"/>
      <c r="S740" s="196"/>
      <c r="T740" s="196"/>
      <c r="U740" s="196"/>
      <c r="V740" s="196"/>
      <c r="W740" s="196"/>
      <c r="X740" s="196"/>
      <c r="Y740" s="196"/>
      <c r="Z740" s="196"/>
    </row>
    <row r="741" spans="1:26" x14ac:dyDescent="0.35">
      <c r="A741" s="196"/>
      <c r="B741" s="196"/>
      <c r="C741" s="196"/>
      <c r="D741" s="196"/>
      <c r="E741" s="196"/>
      <c r="F741" s="196"/>
      <c r="G741" s="196"/>
      <c r="H741" s="196"/>
      <c r="I741" s="196"/>
      <c r="J741" s="196"/>
      <c r="K741" s="196"/>
      <c r="L741" s="196"/>
      <c r="M741" s="196"/>
      <c r="N741" s="196"/>
      <c r="O741" s="196"/>
      <c r="P741" s="196"/>
      <c r="Q741" s="196"/>
      <c r="R741" s="196"/>
      <c r="S741" s="196"/>
      <c r="T741" s="196"/>
      <c r="U741" s="196"/>
      <c r="V741" s="196"/>
      <c r="W741" s="196"/>
      <c r="X741" s="196"/>
      <c r="Y741" s="196"/>
      <c r="Z741" s="196"/>
    </row>
    <row r="742" spans="1:26" x14ac:dyDescent="0.35">
      <c r="A742" s="196"/>
      <c r="B742" s="196"/>
      <c r="C742" s="196"/>
      <c r="D742" s="196"/>
      <c r="E742" s="196"/>
      <c r="F742" s="196"/>
      <c r="G742" s="196"/>
      <c r="H742" s="196"/>
      <c r="I742" s="196"/>
      <c r="J742" s="196"/>
      <c r="K742" s="196"/>
      <c r="L742" s="196"/>
      <c r="M742" s="196"/>
      <c r="N742" s="196"/>
      <c r="O742" s="196"/>
      <c r="P742" s="196"/>
      <c r="Q742" s="196"/>
      <c r="R742" s="196"/>
      <c r="S742" s="196"/>
      <c r="T742" s="196"/>
      <c r="U742" s="196"/>
      <c r="V742" s="196"/>
      <c r="W742" s="196"/>
      <c r="X742" s="196"/>
      <c r="Y742" s="196"/>
      <c r="Z742" s="196"/>
    </row>
    <row r="743" spans="1:26" x14ac:dyDescent="0.35">
      <c r="A743" s="196"/>
      <c r="B743" s="196"/>
      <c r="C743" s="196"/>
      <c r="D743" s="196"/>
      <c r="E743" s="196"/>
      <c r="F743" s="196"/>
      <c r="G743" s="196"/>
      <c r="H743" s="196"/>
      <c r="I743" s="196"/>
      <c r="J743" s="196"/>
      <c r="K743" s="196"/>
      <c r="L743" s="196"/>
      <c r="M743" s="196"/>
      <c r="N743" s="196"/>
      <c r="O743" s="196"/>
      <c r="P743" s="196"/>
      <c r="Q743" s="196"/>
      <c r="R743" s="196"/>
      <c r="S743" s="196"/>
      <c r="T743" s="196"/>
      <c r="U743" s="196"/>
      <c r="V743" s="196"/>
      <c r="W743" s="196"/>
      <c r="X743" s="196"/>
      <c r="Y743" s="196"/>
      <c r="Z743" s="196"/>
    </row>
    <row r="744" spans="1:26" x14ac:dyDescent="0.35">
      <c r="A744" s="196"/>
      <c r="B744" s="196"/>
      <c r="C744" s="196"/>
      <c r="D744" s="196"/>
      <c r="E744" s="196"/>
      <c r="F744" s="196"/>
      <c r="G744" s="196"/>
      <c r="H744" s="196"/>
      <c r="I744" s="196"/>
      <c r="J744" s="196"/>
      <c r="K744" s="196"/>
      <c r="L744" s="196"/>
      <c r="M744" s="196"/>
      <c r="N744" s="196"/>
      <c r="O744" s="196"/>
      <c r="P744" s="196"/>
      <c r="Q744" s="196"/>
      <c r="R744" s="196"/>
      <c r="S744" s="196"/>
      <c r="T744" s="196"/>
      <c r="U744" s="196"/>
      <c r="V744" s="196"/>
      <c r="W744" s="196"/>
      <c r="X744" s="196"/>
      <c r="Y744" s="196"/>
      <c r="Z744" s="196"/>
    </row>
    <row r="745" spans="1:26" x14ac:dyDescent="0.35">
      <c r="A745" s="196"/>
      <c r="B745" s="196"/>
      <c r="C745" s="196"/>
      <c r="D745" s="196"/>
      <c r="E745" s="196"/>
      <c r="F745" s="196"/>
      <c r="G745" s="196"/>
      <c r="H745" s="196"/>
      <c r="I745" s="196"/>
      <c r="J745" s="196"/>
      <c r="K745" s="196"/>
      <c r="L745" s="196"/>
      <c r="M745" s="196"/>
      <c r="N745" s="196"/>
      <c r="O745" s="196"/>
      <c r="P745" s="196"/>
      <c r="Q745" s="196"/>
      <c r="R745" s="196"/>
      <c r="S745" s="196"/>
      <c r="T745" s="196"/>
      <c r="U745" s="196"/>
      <c r="V745" s="196"/>
      <c r="W745" s="196"/>
      <c r="X745" s="196"/>
      <c r="Y745" s="196"/>
      <c r="Z745" s="196"/>
    </row>
    <row r="746" spans="1:26" x14ac:dyDescent="0.35">
      <c r="A746" s="196"/>
      <c r="B746" s="196"/>
      <c r="C746" s="196"/>
      <c r="D746" s="196"/>
      <c r="E746" s="196"/>
      <c r="F746" s="196"/>
      <c r="G746" s="196"/>
      <c r="H746" s="196"/>
      <c r="I746" s="196"/>
      <c r="J746" s="196"/>
      <c r="K746" s="196"/>
      <c r="L746" s="196"/>
      <c r="M746" s="196"/>
      <c r="N746" s="196"/>
      <c r="O746" s="196"/>
      <c r="P746" s="196"/>
      <c r="Q746" s="196"/>
      <c r="R746" s="196"/>
      <c r="S746" s="196"/>
      <c r="T746" s="196"/>
      <c r="U746" s="196"/>
      <c r="V746" s="196"/>
      <c r="W746" s="196"/>
      <c r="X746" s="196"/>
      <c r="Y746" s="196"/>
      <c r="Z746" s="196"/>
    </row>
    <row r="747" spans="1:26" x14ac:dyDescent="0.35">
      <c r="A747" s="196"/>
      <c r="B747" s="196"/>
      <c r="C747" s="196"/>
      <c r="D747" s="196"/>
      <c r="E747" s="196"/>
      <c r="F747" s="196"/>
      <c r="G747" s="196"/>
      <c r="H747" s="196"/>
      <c r="I747" s="196"/>
      <c r="J747" s="196"/>
      <c r="K747" s="196"/>
      <c r="L747" s="196"/>
      <c r="M747" s="196"/>
      <c r="N747" s="196"/>
      <c r="O747" s="196"/>
      <c r="P747" s="196"/>
      <c r="Q747" s="196"/>
      <c r="R747" s="196"/>
      <c r="S747" s="196"/>
      <c r="T747" s="196"/>
      <c r="U747" s="196"/>
      <c r="V747" s="196"/>
      <c r="W747" s="196"/>
      <c r="X747" s="196"/>
      <c r="Y747" s="196"/>
      <c r="Z747" s="196"/>
    </row>
    <row r="748" spans="1:26" x14ac:dyDescent="0.35">
      <c r="A748" s="196"/>
      <c r="B748" s="196"/>
      <c r="C748" s="196"/>
      <c r="D748" s="196"/>
      <c r="E748" s="196"/>
      <c r="F748" s="196"/>
      <c r="G748" s="196"/>
      <c r="H748" s="196"/>
      <c r="I748" s="196"/>
      <c r="J748" s="196"/>
      <c r="K748" s="196"/>
      <c r="L748" s="196"/>
      <c r="M748" s="196"/>
      <c r="N748" s="196"/>
      <c r="O748" s="196"/>
      <c r="P748" s="196"/>
      <c r="Q748" s="196"/>
      <c r="R748" s="196"/>
      <c r="S748" s="196"/>
      <c r="T748" s="196"/>
      <c r="U748" s="196"/>
      <c r="V748" s="196"/>
      <c r="W748" s="196"/>
      <c r="X748" s="196"/>
      <c r="Y748" s="196"/>
      <c r="Z748" s="196"/>
    </row>
    <row r="749" spans="1:26" x14ac:dyDescent="0.35">
      <c r="A749" s="196"/>
      <c r="B749" s="196"/>
      <c r="C749" s="196"/>
      <c r="D749" s="196"/>
      <c r="E749" s="196"/>
      <c r="F749" s="196"/>
      <c r="G749" s="196"/>
      <c r="H749" s="196"/>
      <c r="I749" s="196"/>
      <c r="J749" s="196"/>
      <c r="K749" s="196"/>
      <c r="L749" s="196"/>
      <c r="M749" s="196"/>
      <c r="N749" s="196"/>
      <c r="O749" s="196"/>
      <c r="P749" s="196"/>
      <c r="Q749" s="196"/>
      <c r="R749" s="196"/>
      <c r="S749" s="196"/>
      <c r="T749" s="196"/>
      <c r="U749" s="196"/>
      <c r="V749" s="196"/>
      <c r="W749" s="196"/>
      <c r="X749" s="196"/>
      <c r="Y749" s="196"/>
      <c r="Z749" s="196"/>
    </row>
    <row r="750" spans="1:26" x14ac:dyDescent="0.35">
      <c r="A750" s="196"/>
      <c r="B750" s="196"/>
      <c r="C750" s="196"/>
      <c r="D750" s="196"/>
      <c r="E750" s="196"/>
      <c r="F750" s="196"/>
      <c r="G750" s="196"/>
      <c r="H750" s="196"/>
      <c r="I750" s="196"/>
      <c r="J750" s="196"/>
      <c r="K750" s="196"/>
      <c r="L750" s="196"/>
      <c r="M750" s="196"/>
      <c r="N750" s="196"/>
      <c r="O750" s="196"/>
      <c r="P750" s="196"/>
      <c r="Q750" s="196"/>
      <c r="R750" s="196"/>
      <c r="S750" s="196"/>
      <c r="T750" s="196"/>
      <c r="U750" s="196"/>
      <c r="V750" s="196"/>
      <c r="W750" s="196"/>
      <c r="X750" s="196"/>
      <c r="Y750" s="196"/>
      <c r="Z750" s="196"/>
    </row>
    <row r="751" spans="1:26" x14ac:dyDescent="0.35">
      <c r="A751" s="196"/>
      <c r="B751" s="196"/>
      <c r="C751" s="196"/>
      <c r="D751" s="196"/>
      <c r="E751" s="196"/>
      <c r="F751" s="196"/>
      <c r="G751" s="196"/>
      <c r="H751" s="196"/>
      <c r="I751" s="196"/>
      <c r="J751" s="196"/>
      <c r="K751" s="196"/>
      <c r="L751" s="196"/>
      <c r="M751" s="196"/>
      <c r="N751" s="196"/>
      <c r="O751" s="196"/>
      <c r="P751" s="196"/>
      <c r="Q751" s="196"/>
      <c r="R751" s="196"/>
      <c r="S751" s="196"/>
      <c r="T751" s="196"/>
      <c r="U751" s="196"/>
      <c r="V751" s="196"/>
      <c r="W751" s="196"/>
      <c r="X751" s="196"/>
      <c r="Y751" s="196"/>
      <c r="Z751" s="196"/>
    </row>
    <row r="752" spans="1:26" x14ac:dyDescent="0.35">
      <c r="A752" s="196"/>
      <c r="B752" s="196"/>
      <c r="C752" s="196"/>
      <c r="D752" s="196"/>
      <c r="E752" s="196"/>
      <c r="F752" s="196"/>
      <c r="G752" s="196"/>
      <c r="H752" s="196"/>
      <c r="I752" s="196"/>
      <c r="J752" s="196"/>
      <c r="K752" s="196"/>
      <c r="L752" s="196"/>
      <c r="M752" s="196"/>
      <c r="N752" s="196"/>
      <c r="O752" s="196"/>
      <c r="P752" s="196"/>
      <c r="Q752" s="196"/>
      <c r="R752" s="196"/>
      <c r="S752" s="196"/>
      <c r="T752" s="196"/>
      <c r="U752" s="196"/>
      <c r="V752" s="196"/>
      <c r="W752" s="196"/>
      <c r="X752" s="196"/>
      <c r="Y752" s="196"/>
      <c r="Z752" s="196"/>
    </row>
    <row r="753" spans="1:26" x14ac:dyDescent="0.35">
      <c r="A753" s="196"/>
      <c r="B753" s="196"/>
      <c r="C753" s="196"/>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row>
    <row r="754" spans="1:26" x14ac:dyDescent="0.35">
      <c r="A754" s="196"/>
      <c r="B754" s="196"/>
      <c r="C754" s="196"/>
      <c r="D754" s="196"/>
      <c r="E754" s="196"/>
      <c r="F754" s="196"/>
      <c r="G754" s="196"/>
      <c r="H754" s="196"/>
      <c r="I754" s="196"/>
      <c r="J754" s="196"/>
      <c r="K754" s="196"/>
      <c r="L754" s="196"/>
      <c r="M754" s="196"/>
      <c r="N754" s="196"/>
      <c r="O754" s="196"/>
      <c r="P754" s="196"/>
      <c r="Q754" s="196"/>
      <c r="R754" s="196"/>
      <c r="S754" s="196"/>
      <c r="T754" s="196"/>
      <c r="U754" s="196"/>
      <c r="V754" s="196"/>
      <c r="W754" s="196"/>
      <c r="X754" s="196"/>
      <c r="Y754" s="196"/>
      <c r="Z754" s="196"/>
    </row>
    <row r="755" spans="1:26" x14ac:dyDescent="0.35">
      <c r="A755" s="196"/>
      <c r="B755" s="196"/>
      <c r="C755" s="196"/>
      <c r="D755" s="196"/>
      <c r="E755" s="196"/>
      <c r="F755" s="196"/>
      <c r="G755" s="196"/>
      <c r="H755" s="196"/>
      <c r="I755" s="196"/>
      <c r="J755" s="196"/>
      <c r="K755" s="196"/>
      <c r="L755" s="196"/>
      <c r="M755" s="196"/>
      <c r="N755" s="196"/>
      <c r="O755" s="196"/>
      <c r="P755" s="196"/>
      <c r="Q755" s="196"/>
      <c r="R755" s="196"/>
      <c r="S755" s="196"/>
      <c r="T755" s="196"/>
      <c r="U755" s="196"/>
      <c r="V755" s="196"/>
      <c r="W755" s="196"/>
      <c r="X755" s="196"/>
      <c r="Y755" s="196"/>
      <c r="Z755" s="196"/>
    </row>
    <row r="756" spans="1:26" x14ac:dyDescent="0.35">
      <c r="A756" s="196"/>
      <c r="B756" s="196"/>
      <c r="C756" s="196"/>
      <c r="D756" s="196"/>
      <c r="E756" s="196"/>
      <c r="F756" s="196"/>
      <c r="G756" s="196"/>
      <c r="H756" s="196"/>
      <c r="I756" s="196"/>
      <c r="J756" s="196"/>
      <c r="K756" s="196"/>
      <c r="L756" s="196"/>
      <c r="M756" s="196"/>
      <c r="N756" s="196"/>
      <c r="O756" s="196"/>
      <c r="P756" s="196"/>
      <c r="Q756" s="196"/>
      <c r="R756" s="196"/>
      <c r="S756" s="196"/>
      <c r="T756" s="196"/>
      <c r="U756" s="196"/>
      <c r="V756" s="196"/>
      <c r="W756" s="196"/>
      <c r="X756" s="196"/>
      <c r="Y756" s="196"/>
      <c r="Z756" s="196"/>
    </row>
    <row r="757" spans="1:26" x14ac:dyDescent="0.35">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c r="X757" s="196"/>
      <c r="Y757" s="196"/>
      <c r="Z757" s="196"/>
    </row>
    <row r="758" spans="1:26" x14ac:dyDescent="0.35">
      <c r="A758" s="196"/>
      <c r="B758" s="196"/>
      <c r="C758" s="196"/>
      <c r="D758" s="196"/>
      <c r="E758" s="196"/>
      <c r="F758" s="196"/>
      <c r="G758" s="196"/>
      <c r="H758" s="196"/>
      <c r="I758" s="196"/>
      <c r="J758" s="196"/>
      <c r="K758" s="196"/>
      <c r="L758" s="196"/>
      <c r="M758" s="196"/>
      <c r="N758" s="196"/>
      <c r="O758" s="196"/>
      <c r="P758" s="196"/>
      <c r="Q758" s="196"/>
      <c r="R758" s="196"/>
      <c r="S758" s="196"/>
      <c r="T758" s="196"/>
      <c r="U758" s="196"/>
      <c r="V758" s="196"/>
      <c r="W758" s="196"/>
      <c r="X758" s="196"/>
      <c r="Y758" s="196"/>
      <c r="Z758" s="196"/>
    </row>
    <row r="759" spans="1:26" x14ac:dyDescent="0.35">
      <c r="A759" s="196"/>
      <c r="B759" s="196"/>
      <c r="C759" s="196"/>
      <c r="D759" s="196"/>
      <c r="E759" s="196"/>
      <c r="F759" s="196"/>
      <c r="G759" s="196"/>
      <c r="H759" s="196"/>
      <c r="I759" s="196"/>
      <c r="J759" s="196"/>
      <c r="K759" s="196"/>
      <c r="L759" s="196"/>
      <c r="M759" s="196"/>
      <c r="N759" s="196"/>
      <c r="O759" s="196"/>
      <c r="P759" s="196"/>
      <c r="Q759" s="196"/>
      <c r="R759" s="196"/>
      <c r="S759" s="196"/>
      <c r="T759" s="196"/>
      <c r="U759" s="196"/>
      <c r="V759" s="196"/>
      <c r="W759" s="196"/>
      <c r="X759" s="196"/>
      <c r="Y759" s="196"/>
      <c r="Z759" s="196"/>
    </row>
    <row r="760" spans="1:26" x14ac:dyDescent="0.35">
      <c r="A760" s="196"/>
      <c r="B760" s="196"/>
      <c r="C760" s="196"/>
      <c r="D760" s="196"/>
      <c r="E760" s="196"/>
      <c r="F760" s="196"/>
      <c r="G760" s="196"/>
      <c r="H760" s="196"/>
      <c r="I760" s="196"/>
      <c r="J760" s="196"/>
      <c r="K760" s="196"/>
      <c r="L760" s="196"/>
      <c r="M760" s="196"/>
      <c r="N760" s="196"/>
      <c r="O760" s="196"/>
      <c r="P760" s="196"/>
      <c r="Q760" s="196"/>
      <c r="R760" s="196"/>
      <c r="S760" s="196"/>
      <c r="T760" s="196"/>
      <c r="U760" s="196"/>
      <c r="V760" s="196"/>
      <c r="W760" s="196"/>
      <c r="X760" s="196"/>
      <c r="Y760" s="196"/>
      <c r="Z760" s="196"/>
    </row>
    <row r="761" spans="1:26" x14ac:dyDescent="0.35">
      <c r="A761" s="196"/>
      <c r="B761" s="196"/>
      <c r="C761" s="196"/>
      <c r="D761" s="196"/>
      <c r="E761" s="196"/>
      <c r="F761" s="196"/>
      <c r="G761" s="196"/>
      <c r="H761" s="196"/>
      <c r="I761" s="196"/>
      <c r="J761" s="196"/>
      <c r="K761" s="196"/>
      <c r="L761" s="196"/>
      <c r="M761" s="196"/>
      <c r="N761" s="196"/>
      <c r="O761" s="196"/>
      <c r="P761" s="196"/>
      <c r="Q761" s="196"/>
      <c r="R761" s="196"/>
      <c r="S761" s="196"/>
      <c r="T761" s="196"/>
      <c r="U761" s="196"/>
      <c r="V761" s="196"/>
      <c r="W761" s="196"/>
      <c r="X761" s="196"/>
      <c r="Y761" s="196"/>
      <c r="Z761" s="196"/>
    </row>
    <row r="762" spans="1:26" x14ac:dyDescent="0.35">
      <c r="A762" s="196"/>
      <c r="B762" s="196"/>
      <c r="C762" s="196"/>
      <c r="D762" s="196"/>
      <c r="E762" s="196"/>
      <c r="F762" s="196"/>
      <c r="G762" s="196"/>
      <c r="H762" s="196"/>
      <c r="I762" s="196"/>
      <c r="J762" s="196"/>
      <c r="K762" s="196"/>
      <c r="L762" s="196"/>
      <c r="M762" s="196"/>
      <c r="N762" s="196"/>
      <c r="O762" s="196"/>
      <c r="P762" s="196"/>
      <c r="Q762" s="196"/>
      <c r="R762" s="196"/>
      <c r="S762" s="196"/>
      <c r="T762" s="196"/>
      <c r="U762" s="196"/>
      <c r="V762" s="196"/>
      <c r="W762" s="196"/>
      <c r="X762" s="196"/>
      <c r="Y762" s="196"/>
      <c r="Z762" s="196"/>
    </row>
    <row r="763" spans="1:26" x14ac:dyDescent="0.35">
      <c r="A763" s="196"/>
      <c r="B763" s="196"/>
      <c r="C763" s="196"/>
      <c r="D763" s="196"/>
      <c r="E763" s="196"/>
      <c r="F763" s="196"/>
      <c r="G763" s="196"/>
      <c r="H763" s="196"/>
      <c r="I763" s="196"/>
      <c r="J763" s="196"/>
      <c r="K763" s="196"/>
      <c r="L763" s="196"/>
      <c r="M763" s="196"/>
      <c r="N763" s="196"/>
      <c r="O763" s="196"/>
      <c r="P763" s="196"/>
      <c r="Q763" s="196"/>
      <c r="R763" s="196"/>
      <c r="S763" s="196"/>
      <c r="T763" s="196"/>
      <c r="U763" s="196"/>
      <c r="V763" s="196"/>
      <c r="W763" s="196"/>
      <c r="X763" s="196"/>
      <c r="Y763" s="196"/>
      <c r="Z763" s="196"/>
    </row>
    <row r="764" spans="1:26" x14ac:dyDescent="0.35">
      <c r="A764" s="196"/>
      <c r="B764" s="196"/>
      <c r="C764" s="196"/>
      <c r="D764" s="196"/>
      <c r="E764" s="196"/>
      <c r="F764" s="196"/>
      <c r="G764" s="196"/>
      <c r="H764" s="196"/>
      <c r="I764" s="196"/>
      <c r="J764" s="196"/>
      <c r="K764" s="196"/>
      <c r="L764" s="196"/>
      <c r="M764" s="196"/>
      <c r="N764" s="196"/>
      <c r="O764" s="196"/>
      <c r="P764" s="196"/>
      <c r="Q764" s="196"/>
      <c r="R764" s="196"/>
      <c r="S764" s="196"/>
      <c r="T764" s="196"/>
      <c r="U764" s="196"/>
      <c r="V764" s="196"/>
      <c r="W764" s="196"/>
      <c r="X764" s="196"/>
      <c r="Y764" s="196"/>
      <c r="Z764" s="196"/>
    </row>
    <row r="765" spans="1:26" x14ac:dyDescent="0.35">
      <c r="A765" s="196"/>
      <c r="B765" s="196"/>
      <c r="C765" s="196"/>
      <c r="D765" s="196"/>
      <c r="E765" s="196"/>
      <c r="F765" s="196"/>
      <c r="G765" s="196"/>
      <c r="H765" s="196"/>
      <c r="I765" s="196"/>
      <c r="J765" s="196"/>
      <c r="K765" s="196"/>
      <c r="L765" s="196"/>
      <c r="M765" s="196"/>
      <c r="N765" s="196"/>
      <c r="O765" s="196"/>
      <c r="P765" s="196"/>
      <c r="Q765" s="196"/>
      <c r="R765" s="196"/>
      <c r="S765" s="196"/>
      <c r="T765" s="196"/>
      <c r="U765" s="196"/>
      <c r="V765" s="196"/>
      <c r="W765" s="196"/>
      <c r="X765" s="196"/>
      <c r="Y765" s="196"/>
      <c r="Z765" s="196"/>
    </row>
    <row r="766" spans="1:26" x14ac:dyDescent="0.35">
      <c r="A766" s="196"/>
      <c r="B766" s="196"/>
      <c r="C766" s="196"/>
      <c r="D766" s="196"/>
      <c r="E766" s="196"/>
      <c r="F766" s="196"/>
      <c r="G766" s="196"/>
      <c r="H766" s="196"/>
      <c r="I766" s="196"/>
      <c r="J766" s="196"/>
      <c r="K766" s="196"/>
      <c r="L766" s="196"/>
      <c r="M766" s="196"/>
      <c r="N766" s="196"/>
      <c r="O766" s="196"/>
      <c r="P766" s="196"/>
      <c r="Q766" s="196"/>
      <c r="R766" s="196"/>
      <c r="S766" s="196"/>
      <c r="T766" s="196"/>
      <c r="U766" s="196"/>
      <c r="V766" s="196"/>
      <c r="W766" s="196"/>
      <c r="X766" s="196"/>
      <c r="Y766" s="196"/>
      <c r="Z766" s="196"/>
    </row>
    <row r="767" spans="1:26" x14ac:dyDescent="0.35">
      <c r="A767" s="196"/>
      <c r="B767" s="196"/>
      <c r="C767" s="196"/>
      <c r="D767" s="196"/>
      <c r="E767" s="196"/>
      <c r="F767" s="196"/>
      <c r="G767" s="196"/>
      <c r="H767" s="196"/>
      <c r="I767" s="196"/>
      <c r="J767" s="196"/>
      <c r="K767" s="196"/>
      <c r="L767" s="196"/>
      <c r="M767" s="196"/>
      <c r="N767" s="196"/>
      <c r="O767" s="196"/>
      <c r="P767" s="196"/>
      <c r="Q767" s="196"/>
      <c r="R767" s="196"/>
      <c r="S767" s="196"/>
      <c r="T767" s="196"/>
      <c r="U767" s="196"/>
      <c r="V767" s="196"/>
      <c r="W767" s="196"/>
      <c r="X767" s="196"/>
      <c r="Y767" s="196"/>
      <c r="Z767" s="196"/>
    </row>
    <row r="768" spans="1:26" x14ac:dyDescent="0.35">
      <c r="A768" s="196"/>
      <c r="B768" s="196"/>
      <c r="C768" s="196"/>
      <c r="D768" s="196"/>
      <c r="E768" s="196"/>
      <c r="F768" s="196"/>
      <c r="G768" s="196"/>
      <c r="H768" s="196"/>
      <c r="I768" s="196"/>
      <c r="J768" s="196"/>
      <c r="K768" s="196"/>
      <c r="L768" s="196"/>
      <c r="M768" s="196"/>
      <c r="N768" s="196"/>
      <c r="O768" s="196"/>
      <c r="P768" s="196"/>
      <c r="Q768" s="196"/>
      <c r="R768" s="196"/>
      <c r="S768" s="196"/>
      <c r="T768" s="196"/>
      <c r="U768" s="196"/>
      <c r="V768" s="196"/>
      <c r="W768" s="196"/>
      <c r="X768" s="196"/>
      <c r="Y768" s="196"/>
      <c r="Z768" s="196"/>
    </row>
    <row r="769" spans="1:26" x14ac:dyDescent="0.35">
      <c r="A769" s="196"/>
      <c r="B769" s="196"/>
      <c r="C769" s="196"/>
      <c r="D769" s="196"/>
      <c r="E769" s="196"/>
      <c r="F769" s="196"/>
      <c r="G769" s="196"/>
      <c r="H769" s="196"/>
      <c r="I769" s="196"/>
      <c r="J769" s="196"/>
      <c r="K769" s="196"/>
      <c r="L769" s="196"/>
      <c r="M769" s="196"/>
      <c r="N769" s="196"/>
      <c r="O769" s="196"/>
      <c r="P769" s="196"/>
      <c r="Q769" s="196"/>
      <c r="R769" s="196"/>
      <c r="S769" s="196"/>
      <c r="T769" s="196"/>
      <c r="U769" s="196"/>
      <c r="V769" s="196"/>
      <c r="W769" s="196"/>
      <c r="X769" s="196"/>
      <c r="Y769" s="196"/>
      <c r="Z769" s="196"/>
    </row>
    <row r="770" spans="1:26" x14ac:dyDescent="0.35">
      <c r="A770" s="196"/>
      <c r="B770" s="196"/>
      <c r="C770" s="196"/>
      <c r="D770" s="196"/>
      <c r="E770" s="196"/>
      <c r="F770" s="196"/>
      <c r="G770" s="196"/>
      <c r="H770" s="196"/>
      <c r="I770" s="196"/>
      <c r="J770" s="196"/>
      <c r="K770" s="196"/>
      <c r="L770" s="196"/>
      <c r="M770" s="196"/>
      <c r="N770" s="196"/>
      <c r="O770" s="196"/>
      <c r="P770" s="196"/>
      <c r="Q770" s="196"/>
      <c r="R770" s="196"/>
      <c r="S770" s="196"/>
      <c r="T770" s="196"/>
      <c r="U770" s="196"/>
      <c r="V770" s="196"/>
      <c r="W770" s="196"/>
      <c r="X770" s="196"/>
      <c r="Y770" s="196"/>
      <c r="Z770" s="196"/>
    </row>
    <row r="771" spans="1:26" x14ac:dyDescent="0.35">
      <c r="A771" s="196"/>
      <c r="B771" s="196"/>
      <c r="C771" s="196"/>
      <c r="D771" s="196"/>
      <c r="E771" s="196"/>
      <c r="F771" s="196"/>
      <c r="G771" s="196"/>
      <c r="H771" s="196"/>
      <c r="I771" s="196"/>
      <c r="J771" s="196"/>
      <c r="K771" s="196"/>
      <c r="L771" s="196"/>
      <c r="M771" s="196"/>
      <c r="N771" s="196"/>
      <c r="O771" s="196"/>
      <c r="P771" s="196"/>
      <c r="Q771" s="196"/>
      <c r="R771" s="196"/>
      <c r="S771" s="196"/>
      <c r="T771" s="196"/>
      <c r="U771" s="196"/>
      <c r="V771" s="196"/>
      <c r="W771" s="196"/>
      <c r="X771" s="196"/>
      <c r="Y771" s="196"/>
      <c r="Z771" s="196"/>
    </row>
    <row r="772" spans="1:26" x14ac:dyDescent="0.35">
      <c r="A772" s="196"/>
      <c r="B772" s="196"/>
      <c r="C772" s="196"/>
      <c r="D772" s="196"/>
      <c r="E772" s="196"/>
      <c r="F772" s="196"/>
      <c r="G772" s="196"/>
      <c r="H772" s="196"/>
      <c r="I772" s="196"/>
      <c r="J772" s="196"/>
      <c r="K772" s="196"/>
      <c r="L772" s="196"/>
      <c r="M772" s="196"/>
      <c r="N772" s="196"/>
      <c r="O772" s="196"/>
      <c r="P772" s="196"/>
      <c r="Q772" s="196"/>
      <c r="R772" s="196"/>
      <c r="S772" s="196"/>
      <c r="T772" s="196"/>
      <c r="U772" s="196"/>
      <c r="V772" s="196"/>
      <c r="W772" s="196"/>
      <c r="X772" s="196"/>
      <c r="Y772" s="196"/>
      <c r="Z772" s="196"/>
    </row>
    <row r="773" spans="1:26" x14ac:dyDescent="0.35">
      <c r="A773" s="196"/>
      <c r="B773" s="196"/>
      <c r="C773" s="196"/>
      <c r="D773" s="196"/>
      <c r="E773" s="196"/>
      <c r="F773" s="196"/>
      <c r="G773" s="196"/>
      <c r="H773" s="196"/>
      <c r="I773" s="196"/>
      <c r="J773" s="196"/>
      <c r="K773" s="196"/>
      <c r="L773" s="196"/>
      <c r="M773" s="196"/>
      <c r="N773" s="196"/>
      <c r="O773" s="196"/>
      <c r="P773" s="196"/>
      <c r="Q773" s="196"/>
      <c r="R773" s="196"/>
      <c r="S773" s="196"/>
      <c r="T773" s="196"/>
      <c r="U773" s="196"/>
      <c r="V773" s="196"/>
      <c r="W773" s="196"/>
      <c r="X773" s="196"/>
      <c r="Y773" s="196"/>
      <c r="Z773" s="196"/>
    </row>
    <row r="774" spans="1:26" x14ac:dyDescent="0.35">
      <c r="A774" s="196"/>
      <c r="B774" s="196"/>
      <c r="C774" s="196"/>
      <c r="D774" s="196"/>
      <c r="E774" s="196"/>
      <c r="F774" s="196"/>
      <c r="G774" s="196"/>
      <c r="H774" s="196"/>
      <c r="I774" s="196"/>
      <c r="J774" s="196"/>
      <c r="K774" s="196"/>
      <c r="L774" s="196"/>
      <c r="M774" s="196"/>
      <c r="N774" s="196"/>
      <c r="O774" s="196"/>
      <c r="P774" s="196"/>
      <c r="Q774" s="196"/>
      <c r="R774" s="196"/>
      <c r="S774" s="196"/>
      <c r="T774" s="196"/>
      <c r="U774" s="196"/>
      <c r="V774" s="196"/>
      <c r="W774" s="196"/>
      <c r="X774" s="196"/>
      <c r="Y774" s="196"/>
      <c r="Z774" s="196"/>
    </row>
    <row r="775" spans="1:26" x14ac:dyDescent="0.35">
      <c r="A775" s="196"/>
      <c r="B775" s="196"/>
      <c r="C775" s="196"/>
      <c r="D775" s="196"/>
      <c r="E775" s="196"/>
      <c r="F775" s="196"/>
      <c r="G775" s="196"/>
      <c r="H775" s="196"/>
      <c r="I775" s="196"/>
      <c r="J775" s="196"/>
      <c r="K775" s="196"/>
      <c r="L775" s="196"/>
      <c r="M775" s="196"/>
      <c r="N775" s="196"/>
      <c r="O775" s="196"/>
      <c r="P775" s="196"/>
      <c r="Q775" s="196"/>
      <c r="R775" s="196"/>
      <c r="S775" s="196"/>
      <c r="T775" s="196"/>
      <c r="U775" s="196"/>
      <c r="V775" s="196"/>
      <c r="W775" s="196"/>
      <c r="X775" s="196"/>
      <c r="Y775" s="196"/>
      <c r="Z775" s="196"/>
    </row>
    <row r="776" spans="1:26" x14ac:dyDescent="0.35">
      <c r="A776" s="196"/>
      <c r="B776" s="196"/>
      <c r="C776" s="196"/>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row>
    <row r="777" spans="1:26" x14ac:dyDescent="0.35">
      <c r="A777" s="196"/>
      <c r="B777" s="196"/>
      <c r="C777" s="196"/>
      <c r="D777" s="196"/>
      <c r="E777" s="196"/>
      <c r="F777" s="196"/>
      <c r="G777" s="196"/>
      <c r="H777" s="196"/>
      <c r="I777" s="196"/>
      <c r="J777" s="196"/>
      <c r="K777" s="196"/>
      <c r="L777" s="196"/>
      <c r="M777" s="196"/>
      <c r="N777" s="196"/>
      <c r="O777" s="196"/>
      <c r="P777" s="196"/>
      <c r="Q777" s="196"/>
      <c r="R777" s="196"/>
      <c r="S777" s="196"/>
      <c r="T777" s="196"/>
      <c r="U777" s="196"/>
      <c r="V777" s="196"/>
      <c r="W777" s="196"/>
      <c r="X777" s="196"/>
      <c r="Y777" s="196"/>
      <c r="Z777" s="196"/>
    </row>
    <row r="778" spans="1:26" x14ac:dyDescent="0.35">
      <c r="A778" s="196"/>
      <c r="B778" s="196"/>
      <c r="C778" s="196"/>
      <c r="D778" s="196"/>
      <c r="E778" s="196"/>
      <c r="F778" s="196"/>
      <c r="G778" s="196"/>
      <c r="H778" s="196"/>
      <c r="I778" s="196"/>
      <c r="J778" s="196"/>
      <c r="K778" s="196"/>
      <c r="L778" s="196"/>
      <c r="M778" s="196"/>
      <c r="N778" s="196"/>
      <c r="O778" s="196"/>
      <c r="P778" s="196"/>
      <c r="Q778" s="196"/>
      <c r="R778" s="196"/>
      <c r="S778" s="196"/>
      <c r="T778" s="196"/>
      <c r="U778" s="196"/>
      <c r="V778" s="196"/>
      <c r="W778" s="196"/>
      <c r="X778" s="196"/>
      <c r="Y778" s="196"/>
      <c r="Z778" s="196"/>
    </row>
    <row r="779" spans="1:26" x14ac:dyDescent="0.35">
      <c r="A779" s="196"/>
      <c r="B779" s="196"/>
      <c r="C779" s="196"/>
      <c r="D779" s="196"/>
      <c r="E779" s="196"/>
      <c r="F779" s="196"/>
      <c r="G779" s="196"/>
      <c r="H779" s="196"/>
      <c r="I779" s="196"/>
      <c r="J779" s="196"/>
      <c r="K779" s="196"/>
      <c r="L779" s="196"/>
      <c r="M779" s="196"/>
      <c r="N779" s="196"/>
      <c r="O779" s="196"/>
      <c r="P779" s="196"/>
      <c r="Q779" s="196"/>
      <c r="R779" s="196"/>
      <c r="S779" s="196"/>
      <c r="T779" s="196"/>
      <c r="U779" s="196"/>
      <c r="V779" s="196"/>
      <c r="W779" s="196"/>
      <c r="X779" s="196"/>
      <c r="Y779" s="196"/>
      <c r="Z779" s="196"/>
    </row>
    <row r="780" spans="1:26" x14ac:dyDescent="0.35">
      <c r="A780" s="196"/>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row>
    <row r="781" spans="1:26" x14ac:dyDescent="0.35">
      <c r="A781" s="196"/>
      <c r="B781" s="196"/>
      <c r="C781" s="196"/>
      <c r="D781" s="196"/>
      <c r="E781" s="196"/>
      <c r="F781" s="196"/>
      <c r="G781" s="196"/>
      <c r="H781" s="196"/>
      <c r="I781" s="196"/>
      <c r="J781" s="196"/>
      <c r="K781" s="196"/>
      <c r="L781" s="196"/>
      <c r="M781" s="196"/>
      <c r="N781" s="196"/>
      <c r="O781" s="196"/>
      <c r="P781" s="196"/>
      <c r="Q781" s="196"/>
      <c r="R781" s="196"/>
      <c r="S781" s="196"/>
      <c r="T781" s="196"/>
      <c r="U781" s="196"/>
      <c r="V781" s="196"/>
      <c r="W781" s="196"/>
      <c r="X781" s="196"/>
      <c r="Y781" s="196"/>
      <c r="Z781" s="196"/>
    </row>
    <row r="782" spans="1:26" x14ac:dyDescent="0.35">
      <c r="A782" s="196"/>
      <c r="B782" s="196"/>
      <c r="C782" s="196"/>
      <c r="D782" s="196"/>
      <c r="E782" s="196"/>
      <c r="F782" s="196"/>
      <c r="G782" s="196"/>
      <c r="H782" s="196"/>
      <c r="I782" s="196"/>
      <c r="J782" s="196"/>
      <c r="K782" s="196"/>
      <c r="L782" s="196"/>
      <c r="M782" s="196"/>
      <c r="N782" s="196"/>
      <c r="O782" s="196"/>
      <c r="P782" s="196"/>
      <c r="Q782" s="196"/>
      <c r="R782" s="196"/>
      <c r="S782" s="196"/>
      <c r="T782" s="196"/>
      <c r="U782" s="196"/>
      <c r="V782" s="196"/>
      <c r="W782" s="196"/>
      <c r="X782" s="196"/>
      <c r="Y782" s="196"/>
      <c r="Z782" s="196"/>
    </row>
    <row r="783" spans="1:26" x14ac:dyDescent="0.35">
      <c r="A783" s="196"/>
      <c r="B783" s="196"/>
      <c r="C783" s="196"/>
      <c r="D783" s="196"/>
      <c r="E783" s="196"/>
      <c r="F783" s="196"/>
      <c r="G783" s="196"/>
      <c r="H783" s="196"/>
      <c r="I783" s="196"/>
      <c r="J783" s="196"/>
      <c r="K783" s="196"/>
      <c r="L783" s="196"/>
      <c r="M783" s="196"/>
      <c r="N783" s="196"/>
      <c r="O783" s="196"/>
      <c r="P783" s="196"/>
      <c r="Q783" s="196"/>
      <c r="R783" s="196"/>
      <c r="S783" s="196"/>
      <c r="T783" s="196"/>
      <c r="U783" s="196"/>
      <c r="V783" s="196"/>
      <c r="W783" s="196"/>
      <c r="X783" s="196"/>
      <c r="Y783" s="196"/>
      <c r="Z783" s="196"/>
    </row>
    <row r="784" spans="1:26" x14ac:dyDescent="0.35">
      <c r="A784" s="196"/>
      <c r="B784" s="196"/>
      <c r="C784" s="196"/>
      <c r="D784" s="196"/>
      <c r="E784" s="196"/>
      <c r="F784" s="196"/>
      <c r="G784" s="196"/>
      <c r="H784" s="196"/>
      <c r="I784" s="196"/>
      <c r="J784" s="196"/>
      <c r="K784" s="196"/>
      <c r="L784" s="196"/>
      <c r="M784" s="196"/>
      <c r="N784" s="196"/>
      <c r="O784" s="196"/>
      <c r="P784" s="196"/>
      <c r="Q784" s="196"/>
      <c r="R784" s="196"/>
      <c r="S784" s="196"/>
      <c r="T784" s="196"/>
      <c r="U784" s="196"/>
      <c r="V784" s="196"/>
      <c r="W784" s="196"/>
      <c r="X784" s="196"/>
      <c r="Y784" s="196"/>
      <c r="Z784" s="196"/>
    </row>
    <row r="785" spans="1:26" x14ac:dyDescent="0.35">
      <c r="A785" s="196"/>
      <c r="B785" s="196"/>
      <c r="C785" s="196"/>
      <c r="D785" s="196"/>
      <c r="E785" s="196"/>
      <c r="F785" s="196"/>
      <c r="G785" s="196"/>
      <c r="H785" s="196"/>
      <c r="I785" s="196"/>
      <c r="J785" s="196"/>
      <c r="K785" s="196"/>
      <c r="L785" s="196"/>
      <c r="M785" s="196"/>
      <c r="N785" s="196"/>
      <c r="O785" s="196"/>
      <c r="P785" s="196"/>
      <c r="Q785" s="196"/>
      <c r="R785" s="196"/>
      <c r="S785" s="196"/>
      <c r="T785" s="196"/>
      <c r="U785" s="196"/>
      <c r="V785" s="196"/>
      <c r="W785" s="196"/>
      <c r="X785" s="196"/>
      <c r="Y785" s="196"/>
      <c r="Z785" s="196"/>
    </row>
    <row r="786" spans="1:26" x14ac:dyDescent="0.35">
      <c r="A786" s="196"/>
      <c r="B786" s="196"/>
      <c r="C786" s="196"/>
      <c r="D786" s="196"/>
      <c r="E786" s="196"/>
      <c r="F786" s="196"/>
      <c r="G786" s="196"/>
      <c r="H786" s="196"/>
      <c r="I786" s="196"/>
      <c r="J786" s="196"/>
      <c r="K786" s="196"/>
      <c r="L786" s="196"/>
      <c r="M786" s="196"/>
      <c r="N786" s="196"/>
      <c r="O786" s="196"/>
      <c r="P786" s="196"/>
      <c r="Q786" s="196"/>
      <c r="R786" s="196"/>
      <c r="S786" s="196"/>
      <c r="T786" s="196"/>
      <c r="U786" s="196"/>
      <c r="V786" s="196"/>
      <c r="W786" s="196"/>
      <c r="X786" s="196"/>
      <c r="Y786" s="196"/>
      <c r="Z786" s="196"/>
    </row>
    <row r="787" spans="1:26" x14ac:dyDescent="0.35">
      <c r="A787" s="196"/>
      <c r="B787" s="196"/>
      <c r="C787" s="196"/>
      <c r="D787" s="196"/>
      <c r="E787" s="196"/>
      <c r="F787" s="196"/>
      <c r="G787" s="196"/>
      <c r="H787" s="196"/>
      <c r="I787" s="196"/>
      <c r="J787" s="196"/>
      <c r="K787" s="196"/>
      <c r="L787" s="196"/>
      <c r="M787" s="196"/>
      <c r="N787" s="196"/>
      <c r="O787" s="196"/>
      <c r="P787" s="196"/>
      <c r="Q787" s="196"/>
      <c r="R787" s="196"/>
      <c r="S787" s="196"/>
      <c r="T787" s="196"/>
      <c r="U787" s="196"/>
      <c r="V787" s="196"/>
      <c r="W787" s="196"/>
      <c r="X787" s="196"/>
      <c r="Y787" s="196"/>
      <c r="Z787" s="196"/>
    </row>
    <row r="788" spans="1:26" x14ac:dyDescent="0.35">
      <c r="A788" s="196"/>
      <c r="B788" s="196"/>
      <c r="C788" s="196"/>
      <c r="D788" s="196"/>
      <c r="E788" s="196"/>
      <c r="F788" s="196"/>
      <c r="G788" s="196"/>
      <c r="H788" s="196"/>
      <c r="I788" s="196"/>
      <c r="J788" s="196"/>
      <c r="K788" s="196"/>
      <c r="L788" s="196"/>
      <c r="M788" s="196"/>
      <c r="N788" s="196"/>
      <c r="O788" s="196"/>
      <c r="P788" s="196"/>
      <c r="Q788" s="196"/>
      <c r="R788" s="196"/>
      <c r="S788" s="196"/>
      <c r="T788" s="196"/>
      <c r="U788" s="196"/>
      <c r="V788" s="196"/>
      <c r="W788" s="196"/>
      <c r="X788" s="196"/>
      <c r="Y788" s="196"/>
      <c r="Z788" s="196"/>
    </row>
    <row r="789" spans="1:26" x14ac:dyDescent="0.35">
      <c r="A789" s="196"/>
      <c r="B789" s="196"/>
      <c r="C789" s="196"/>
      <c r="D789" s="196"/>
      <c r="E789" s="196"/>
      <c r="F789" s="196"/>
      <c r="G789" s="196"/>
      <c r="H789" s="196"/>
      <c r="I789" s="196"/>
      <c r="J789" s="196"/>
      <c r="K789" s="196"/>
      <c r="L789" s="196"/>
      <c r="M789" s="196"/>
      <c r="N789" s="196"/>
      <c r="O789" s="196"/>
      <c r="P789" s="196"/>
      <c r="Q789" s="196"/>
      <c r="R789" s="196"/>
      <c r="S789" s="196"/>
      <c r="T789" s="196"/>
      <c r="U789" s="196"/>
      <c r="V789" s="196"/>
      <c r="W789" s="196"/>
      <c r="X789" s="196"/>
      <c r="Y789" s="196"/>
      <c r="Z789" s="196"/>
    </row>
    <row r="790" spans="1:26" x14ac:dyDescent="0.35">
      <c r="A790" s="196"/>
      <c r="B790" s="196"/>
      <c r="C790" s="196"/>
      <c r="D790" s="196"/>
      <c r="E790" s="196"/>
      <c r="F790" s="196"/>
      <c r="G790" s="196"/>
      <c r="H790" s="196"/>
      <c r="I790" s="196"/>
      <c r="J790" s="196"/>
      <c r="K790" s="196"/>
      <c r="L790" s="196"/>
      <c r="M790" s="196"/>
      <c r="N790" s="196"/>
      <c r="O790" s="196"/>
      <c r="P790" s="196"/>
      <c r="Q790" s="196"/>
      <c r="R790" s="196"/>
      <c r="S790" s="196"/>
      <c r="T790" s="196"/>
      <c r="U790" s="196"/>
      <c r="V790" s="196"/>
      <c r="W790" s="196"/>
      <c r="X790" s="196"/>
      <c r="Y790" s="196"/>
      <c r="Z790" s="196"/>
    </row>
    <row r="791" spans="1:26" x14ac:dyDescent="0.35">
      <c r="A791" s="196"/>
      <c r="B791" s="196"/>
      <c r="C791" s="196"/>
      <c r="D791" s="196"/>
      <c r="E791" s="196"/>
      <c r="F791" s="196"/>
      <c r="G791" s="196"/>
      <c r="H791" s="196"/>
      <c r="I791" s="196"/>
      <c r="J791" s="196"/>
      <c r="K791" s="196"/>
      <c r="L791" s="196"/>
      <c r="M791" s="196"/>
      <c r="N791" s="196"/>
      <c r="O791" s="196"/>
      <c r="P791" s="196"/>
      <c r="Q791" s="196"/>
      <c r="R791" s="196"/>
      <c r="S791" s="196"/>
      <c r="T791" s="196"/>
      <c r="U791" s="196"/>
      <c r="V791" s="196"/>
      <c r="W791" s="196"/>
      <c r="X791" s="196"/>
      <c r="Y791" s="196"/>
      <c r="Z791" s="196"/>
    </row>
    <row r="792" spans="1:26" x14ac:dyDescent="0.35">
      <c r="A792" s="196"/>
      <c r="B792" s="196"/>
      <c r="C792" s="196"/>
      <c r="D792" s="196"/>
      <c r="E792" s="196"/>
      <c r="F792" s="196"/>
      <c r="G792" s="196"/>
      <c r="H792" s="196"/>
      <c r="I792" s="196"/>
      <c r="J792" s="196"/>
      <c r="K792" s="196"/>
      <c r="L792" s="196"/>
      <c r="M792" s="196"/>
      <c r="N792" s="196"/>
      <c r="O792" s="196"/>
      <c r="P792" s="196"/>
      <c r="Q792" s="196"/>
      <c r="R792" s="196"/>
      <c r="S792" s="196"/>
      <c r="T792" s="196"/>
      <c r="U792" s="196"/>
      <c r="V792" s="196"/>
      <c r="W792" s="196"/>
      <c r="X792" s="196"/>
      <c r="Y792" s="196"/>
      <c r="Z792" s="196"/>
    </row>
    <row r="793" spans="1:26" x14ac:dyDescent="0.35">
      <c r="A793" s="196"/>
      <c r="B793" s="196"/>
      <c r="C793" s="196"/>
      <c r="D793" s="196"/>
      <c r="E793" s="196"/>
      <c r="F793" s="196"/>
      <c r="G793" s="196"/>
      <c r="H793" s="196"/>
      <c r="I793" s="196"/>
      <c r="J793" s="196"/>
      <c r="K793" s="196"/>
      <c r="L793" s="196"/>
      <c r="M793" s="196"/>
      <c r="N793" s="196"/>
      <c r="O793" s="196"/>
      <c r="P793" s="196"/>
      <c r="Q793" s="196"/>
      <c r="R793" s="196"/>
      <c r="S793" s="196"/>
      <c r="T793" s="196"/>
      <c r="U793" s="196"/>
      <c r="V793" s="196"/>
      <c r="W793" s="196"/>
      <c r="X793" s="196"/>
      <c r="Y793" s="196"/>
      <c r="Z793" s="196"/>
    </row>
    <row r="794" spans="1:26" x14ac:dyDescent="0.35">
      <c r="A794" s="196"/>
      <c r="B794" s="196"/>
      <c r="C794" s="196"/>
      <c r="D794" s="196"/>
      <c r="E794" s="196"/>
      <c r="F794" s="196"/>
      <c r="G794" s="196"/>
      <c r="H794" s="196"/>
      <c r="I794" s="196"/>
      <c r="J794" s="196"/>
      <c r="K794" s="196"/>
      <c r="L794" s="196"/>
      <c r="M794" s="196"/>
      <c r="N794" s="196"/>
      <c r="O794" s="196"/>
      <c r="P794" s="196"/>
      <c r="Q794" s="196"/>
      <c r="R794" s="196"/>
      <c r="S794" s="196"/>
      <c r="T794" s="196"/>
      <c r="U794" s="196"/>
      <c r="V794" s="196"/>
      <c r="W794" s="196"/>
      <c r="X794" s="196"/>
      <c r="Y794" s="196"/>
      <c r="Z794" s="196"/>
    </row>
    <row r="795" spans="1:26" x14ac:dyDescent="0.35">
      <c r="A795" s="196"/>
      <c r="B795" s="196"/>
      <c r="C795" s="196"/>
      <c r="D795" s="196"/>
      <c r="E795" s="196"/>
      <c r="F795" s="196"/>
      <c r="G795" s="196"/>
      <c r="H795" s="196"/>
      <c r="I795" s="196"/>
      <c r="J795" s="196"/>
      <c r="K795" s="196"/>
      <c r="L795" s="196"/>
      <c r="M795" s="196"/>
      <c r="N795" s="196"/>
      <c r="O795" s="196"/>
      <c r="P795" s="196"/>
      <c r="Q795" s="196"/>
      <c r="R795" s="196"/>
      <c r="S795" s="196"/>
      <c r="T795" s="196"/>
      <c r="U795" s="196"/>
      <c r="V795" s="196"/>
      <c r="W795" s="196"/>
      <c r="X795" s="196"/>
      <c r="Y795" s="196"/>
      <c r="Z795" s="196"/>
    </row>
    <row r="796" spans="1:26" x14ac:dyDescent="0.35">
      <c r="A796" s="196"/>
      <c r="B796" s="196"/>
      <c r="C796" s="196"/>
      <c r="D796" s="196"/>
      <c r="E796" s="196"/>
      <c r="F796" s="196"/>
      <c r="G796" s="196"/>
      <c r="H796" s="196"/>
      <c r="I796" s="196"/>
      <c r="J796" s="196"/>
      <c r="K796" s="196"/>
      <c r="L796" s="196"/>
      <c r="M796" s="196"/>
      <c r="N796" s="196"/>
      <c r="O796" s="196"/>
      <c r="P796" s="196"/>
      <c r="Q796" s="196"/>
      <c r="R796" s="196"/>
      <c r="S796" s="196"/>
      <c r="T796" s="196"/>
      <c r="U796" s="196"/>
      <c r="V796" s="196"/>
      <c r="W796" s="196"/>
      <c r="X796" s="196"/>
      <c r="Y796" s="196"/>
      <c r="Z796" s="196"/>
    </row>
    <row r="797" spans="1:26" x14ac:dyDescent="0.35">
      <c r="A797" s="196"/>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c r="X797" s="196"/>
      <c r="Y797" s="196"/>
      <c r="Z797" s="196"/>
    </row>
    <row r="798" spans="1:26" x14ac:dyDescent="0.35">
      <c r="A798" s="196"/>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row>
    <row r="799" spans="1:26" x14ac:dyDescent="0.35">
      <c r="A799" s="196"/>
      <c r="B799" s="196"/>
      <c r="C799" s="196"/>
      <c r="D799" s="196"/>
      <c r="E799" s="196"/>
      <c r="F799" s="196"/>
      <c r="G799" s="196"/>
      <c r="H799" s="196"/>
      <c r="I799" s="196"/>
      <c r="J799" s="196"/>
      <c r="K799" s="196"/>
      <c r="L799" s="196"/>
      <c r="M799" s="196"/>
      <c r="N799" s="196"/>
      <c r="O799" s="196"/>
      <c r="P799" s="196"/>
      <c r="Q799" s="196"/>
      <c r="R799" s="196"/>
      <c r="S799" s="196"/>
      <c r="T799" s="196"/>
      <c r="U799" s="196"/>
      <c r="V799" s="196"/>
      <c r="W799" s="196"/>
      <c r="X799" s="196"/>
      <c r="Y799" s="196"/>
      <c r="Z799" s="196"/>
    </row>
    <row r="800" spans="1:26" x14ac:dyDescent="0.35">
      <c r="A800" s="196"/>
      <c r="B800" s="196"/>
      <c r="C800" s="196"/>
      <c r="D800" s="196"/>
      <c r="E800" s="196"/>
      <c r="F800" s="196"/>
      <c r="G800" s="196"/>
      <c r="H800" s="196"/>
      <c r="I800" s="196"/>
      <c r="J800" s="196"/>
      <c r="K800" s="196"/>
      <c r="L800" s="196"/>
      <c r="M800" s="196"/>
      <c r="N800" s="196"/>
      <c r="O800" s="196"/>
      <c r="P800" s="196"/>
      <c r="Q800" s="196"/>
      <c r="R800" s="196"/>
      <c r="S800" s="196"/>
      <c r="T800" s="196"/>
      <c r="U800" s="196"/>
      <c r="V800" s="196"/>
      <c r="W800" s="196"/>
      <c r="X800" s="196"/>
      <c r="Y800" s="196"/>
      <c r="Z800" s="196"/>
    </row>
    <row r="801" spans="1:26" x14ac:dyDescent="0.35">
      <c r="A801" s="196"/>
      <c r="B801" s="196"/>
      <c r="C801" s="196"/>
      <c r="D801" s="196"/>
      <c r="E801" s="196"/>
      <c r="F801" s="196"/>
      <c r="G801" s="196"/>
      <c r="H801" s="196"/>
      <c r="I801" s="196"/>
      <c r="J801" s="196"/>
      <c r="K801" s="196"/>
      <c r="L801" s="196"/>
      <c r="M801" s="196"/>
      <c r="N801" s="196"/>
      <c r="O801" s="196"/>
      <c r="P801" s="196"/>
      <c r="Q801" s="196"/>
      <c r="R801" s="196"/>
      <c r="S801" s="196"/>
      <c r="T801" s="196"/>
      <c r="U801" s="196"/>
      <c r="V801" s="196"/>
      <c r="W801" s="196"/>
      <c r="X801" s="196"/>
      <c r="Y801" s="196"/>
      <c r="Z801" s="196"/>
    </row>
    <row r="802" spans="1:26" x14ac:dyDescent="0.35">
      <c r="A802" s="196"/>
      <c r="B802" s="196"/>
      <c r="C802" s="196"/>
      <c r="D802" s="196"/>
      <c r="E802" s="196"/>
      <c r="F802" s="196"/>
      <c r="G802" s="196"/>
      <c r="H802" s="196"/>
      <c r="I802" s="196"/>
      <c r="J802" s="196"/>
      <c r="K802" s="196"/>
      <c r="L802" s="196"/>
      <c r="M802" s="196"/>
      <c r="N802" s="196"/>
      <c r="O802" s="196"/>
      <c r="P802" s="196"/>
      <c r="Q802" s="196"/>
      <c r="R802" s="196"/>
      <c r="S802" s="196"/>
      <c r="T802" s="196"/>
      <c r="U802" s="196"/>
      <c r="V802" s="196"/>
      <c r="W802" s="196"/>
      <c r="X802" s="196"/>
      <c r="Y802" s="196"/>
      <c r="Z802" s="196"/>
    </row>
    <row r="803" spans="1:26" x14ac:dyDescent="0.35">
      <c r="A803" s="196"/>
      <c r="B803" s="196"/>
      <c r="C803" s="196"/>
      <c r="D803" s="196"/>
      <c r="E803" s="196"/>
      <c r="F803" s="196"/>
      <c r="G803" s="196"/>
      <c r="H803" s="196"/>
      <c r="I803" s="196"/>
      <c r="J803" s="196"/>
      <c r="K803" s="196"/>
      <c r="L803" s="196"/>
      <c r="M803" s="196"/>
      <c r="N803" s="196"/>
      <c r="O803" s="196"/>
      <c r="P803" s="196"/>
      <c r="Q803" s="196"/>
      <c r="R803" s="196"/>
      <c r="S803" s="196"/>
      <c r="T803" s="196"/>
      <c r="U803" s="196"/>
      <c r="V803" s="196"/>
      <c r="W803" s="196"/>
      <c r="X803" s="196"/>
      <c r="Y803" s="196"/>
      <c r="Z803" s="196"/>
    </row>
    <row r="804" spans="1:26" x14ac:dyDescent="0.35">
      <c r="A804" s="196"/>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row>
    <row r="805" spans="1:26" x14ac:dyDescent="0.35">
      <c r="A805" s="196"/>
      <c r="B805" s="196"/>
      <c r="C805" s="196"/>
      <c r="D805" s="196"/>
      <c r="E805" s="196"/>
      <c r="F805" s="196"/>
      <c r="G805" s="196"/>
      <c r="H805" s="196"/>
      <c r="I805" s="196"/>
      <c r="J805" s="196"/>
      <c r="K805" s="196"/>
      <c r="L805" s="196"/>
      <c r="M805" s="196"/>
      <c r="N805" s="196"/>
      <c r="O805" s="196"/>
      <c r="P805" s="196"/>
      <c r="Q805" s="196"/>
      <c r="R805" s="196"/>
      <c r="S805" s="196"/>
      <c r="T805" s="196"/>
      <c r="U805" s="196"/>
      <c r="V805" s="196"/>
      <c r="W805" s="196"/>
      <c r="X805" s="196"/>
      <c r="Y805" s="196"/>
      <c r="Z805" s="196"/>
    </row>
    <row r="806" spans="1:26" x14ac:dyDescent="0.35">
      <c r="A806" s="196"/>
      <c r="B806" s="196"/>
      <c r="C806" s="196"/>
      <c r="D806" s="196"/>
      <c r="E806" s="196"/>
      <c r="F806" s="196"/>
      <c r="G806" s="196"/>
      <c r="H806" s="196"/>
      <c r="I806" s="196"/>
      <c r="J806" s="196"/>
      <c r="K806" s="196"/>
      <c r="L806" s="196"/>
      <c r="M806" s="196"/>
      <c r="N806" s="196"/>
      <c r="O806" s="196"/>
      <c r="P806" s="196"/>
      <c r="Q806" s="196"/>
      <c r="R806" s="196"/>
      <c r="S806" s="196"/>
      <c r="T806" s="196"/>
      <c r="U806" s="196"/>
      <c r="V806" s="196"/>
      <c r="W806" s="196"/>
      <c r="X806" s="196"/>
      <c r="Y806" s="196"/>
      <c r="Z806" s="196"/>
    </row>
    <row r="807" spans="1:26" x14ac:dyDescent="0.35">
      <c r="A807" s="196"/>
      <c r="B807" s="196"/>
      <c r="C807" s="196"/>
      <c r="D807" s="196"/>
      <c r="E807" s="196"/>
      <c r="F807" s="196"/>
      <c r="G807" s="196"/>
      <c r="H807" s="196"/>
      <c r="I807" s="196"/>
      <c r="J807" s="196"/>
      <c r="K807" s="196"/>
      <c r="L807" s="196"/>
      <c r="M807" s="196"/>
      <c r="N807" s="196"/>
      <c r="O807" s="196"/>
      <c r="P807" s="196"/>
      <c r="Q807" s="196"/>
      <c r="R807" s="196"/>
      <c r="S807" s="196"/>
      <c r="T807" s="196"/>
      <c r="U807" s="196"/>
      <c r="V807" s="196"/>
      <c r="W807" s="196"/>
      <c r="X807" s="196"/>
      <c r="Y807" s="196"/>
      <c r="Z807" s="196"/>
    </row>
    <row r="808" spans="1:26" x14ac:dyDescent="0.35">
      <c r="A808" s="196"/>
      <c r="B808" s="196"/>
      <c r="C808" s="196"/>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row>
    <row r="809" spans="1:26" x14ac:dyDescent="0.35">
      <c r="A809" s="196"/>
      <c r="B809" s="196"/>
      <c r="C809" s="196"/>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row>
    <row r="810" spans="1:26" x14ac:dyDescent="0.35">
      <c r="A810" s="196"/>
      <c r="B810" s="196"/>
      <c r="C810" s="196"/>
      <c r="D810" s="196"/>
      <c r="E810" s="196"/>
      <c r="F810" s="196"/>
      <c r="G810" s="196"/>
      <c r="H810" s="196"/>
      <c r="I810" s="196"/>
      <c r="J810" s="196"/>
      <c r="K810" s="196"/>
      <c r="L810" s="196"/>
      <c r="M810" s="196"/>
      <c r="N810" s="196"/>
      <c r="O810" s="196"/>
      <c r="P810" s="196"/>
      <c r="Q810" s="196"/>
      <c r="R810" s="196"/>
      <c r="S810" s="196"/>
      <c r="T810" s="196"/>
      <c r="U810" s="196"/>
      <c r="V810" s="196"/>
      <c r="W810" s="196"/>
      <c r="X810" s="196"/>
      <c r="Y810" s="196"/>
      <c r="Z810" s="196"/>
    </row>
    <row r="811" spans="1:26" x14ac:dyDescent="0.35">
      <c r="A811" s="196"/>
      <c r="B811" s="196"/>
      <c r="C811" s="196"/>
      <c r="D811" s="196"/>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row>
    <row r="812" spans="1:26" x14ac:dyDescent="0.35">
      <c r="A812" s="196"/>
      <c r="B812" s="196"/>
      <c r="C812" s="196"/>
      <c r="D812" s="196"/>
      <c r="E812" s="196"/>
      <c r="F812" s="196"/>
      <c r="G812" s="196"/>
      <c r="H812" s="196"/>
      <c r="I812" s="196"/>
      <c r="J812" s="196"/>
      <c r="K812" s="196"/>
      <c r="L812" s="196"/>
      <c r="M812" s="196"/>
      <c r="N812" s="196"/>
      <c r="O812" s="196"/>
      <c r="P812" s="196"/>
      <c r="Q812" s="196"/>
      <c r="R812" s="196"/>
      <c r="S812" s="196"/>
      <c r="T812" s="196"/>
      <c r="U812" s="196"/>
      <c r="V812" s="196"/>
      <c r="W812" s="196"/>
      <c r="X812" s="196"/>
      <c r="Y812" s="196"/>
      <c r="Z812" s="196"/>
    </row>
    <row r="813" spans="1:26" x14ac:dyDescent="0.35">
      <c r="A813" s="196"/>
      <c r="B813" s="196"/>
      <c r="C813" s="196"/>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row>
    <row r="814" spans="1:26" x14ac:dyDescent="0.35">
      <c r="A814" s="196"/>
      <c r="B814" s="196"/>
      <c r="C814" s="196"/>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row>
    <row r="815" spans="1:26" x14ac:dyDescent="0.35">
      <c r="A815" s="196"/>
      <c r="B815" s="196"/>
      <c r="C815" s="196"/>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row>
    <row r="816" spans="1:26" x14ac:dyDescent="0.35">
      <c r="A816" s="196"/>
      <c r="B816" s="196"/>
      <c r="C816" s="196"/>
      <c r="D816" s="196"/>
      <c r="E816" s="196"/>
      <c r="F816" s="196"/>
      <c r="G816" s="196"/>
      <c r="H816" s="196"/>
      <c r="I816" s="196"/>
      <c r="J816" s="196"/>
      <c r="K816" s="196"/>
      <c r="L816" s="196"/>
      <c r="M816" s="196"/>
      <c r="N816" s="196"/>
      <c r="O816" s="196"/>
      <c r="P816" s="196"/>
      <c r="Q816" s="196"/>
      <c r="R816" s="196"/>
      <c r="S816" s="196"/>
      <c r="T816" s="196"/>
      <c r="U816" s="196"/>
      <c r="V816" s="196"/>
      <c r="W816" s="196"/>
      <c r="X816" s="196"/>
      <c r="Y816" s="196"/>
      <c r="Z816" s="196"/>
    </row>
    <row r="817" spans="1:26" x14ac:dyDescent="0.35">
      <c r="A817" s="196"/>
      <c r="B817" s="196"/>
      <c r="C817" s="196"/>
      <c r="D817" s="196"/>
      <c r="E817" s="196"/>
      <c r="F817" s="196"/>
      <c r="G817" s="196"/>
      <c r="H817" s="196"/>
      <c r="I817" s="196"/>
      <c r="J817" s="196"/>
      <c r="K817" s="196"/>
      <c r="L817" s="196"/>
      <c r="M817" s="196"/>
      <c r="N817" s="196"/>
      <c r="O817" s="196"/>
      <c r="P817" s="196"/>
      <c r="Q817" s="196"/>
      <c r="R817" s="196"/>
      <c r="S817" s="196"/>
      <c r="T817" s="196"/>
      <c r="U817" s="196"/>
      <c r="V817" s="196"/>
      <c r="W817" s="196"/>
      <c r="X817" s="196"/>
      <c r="Y817" s="196"/>
      <c r="Z817" s="196"/>
    </row>
    <row r="818" spans="1:26" x14ac:dyDescent="0.35">
      <c r="A818" s="196"/>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row>
    <row r="819" spans="1:26" x14ac:dyDescent="0.35">
      <c r="A819" s="196"/>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row>
    <row r="820" spans="1:26" x14ac:dyDescent="0.35">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row>
    <row r="821" spans="1:26" x14ac:dyDescent="0.35">
      <c r="A821" s="196"/>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row>
    <row r="822" spans="1:26" x14ac:dyDescent="0.35">
      <c r="A822" s="196"/>
      <c r="B822" s="196"/>
      <c r="C822" s="196"/>
      <c r="D822" s="196"/>
      <c r="E822" s="196"/>
      <c r="F822" s="196"/>
      <c r="G822" s="196"/>
      <c r="H822" s="196"/>
      <c r="I822" s="196"/>
      <c r="J822" s="196"/>
      <c r="K822" s="196"/>
      <c r="L822" s="196"/>
      <c r="M822" s="196"/>
      <c r="N822" s="196"/>
      <c r="O822" s="196"/>
      <c r="P822" s="196"/>
      <c r="Q822" s="196"/>
      <c r="R822" s="196"/>
      <c r="S822" s="196"/>
      <c r="T822" s="196"/>
      <c r="U822" s="196"/>
      <c r="V822" s="196"/>
      <c r="W822" s="196"/>
      <c r="X822" s="196"/>
      <c r="Y822" s="196"/>
      <c r="Z822" s="196"/>
    </row>
    <row r="823" spans="1:26" x14ac:dyDescent="0.35">
      <c r="A823" s="196"/>
      <c r="B823" s="196"/>
      <c r="C823" s="196"/>
      <c r="D823" s="196"/>
      <c r="E823" s="196"/>
      <c r="F823" s="196"/>
      <c r="G823" s="196"/>
      <c r="H823" s="196"/>
      <c r="I823" s="196"/>
      <c r="J823" s="196"/>
      <c r="K823" s="196"/>
      <c r="L823" s="196"/>
      <c r="M823" s="196"/>
      <c r="N823" s="196"/>
      <c r="O823" s="196"/>
      <c r="P823" s="196"/>
      <c r="Q823" s="196"/>
      <c r="R823" s="196"/>
      <c r="S823" s="196"/>
      <c r="T823" s="196"/>
      <c r="U823" s="196"/>
      <c r="V823" s="196"/>
      <c r="W823" s="196"/>
      <c r="X823" s="196"/>
      <c r="Y823" s="196"/>
      <c r="Z823" s="196"/>
    </row>
    <row r="824" spans="1:26" x14ac:dyDescent="0.35">
      <c r="A824" s="196"/>
      <c r="B824" s="196"/>
      <c r="C824" s="196"/>
      <c r="D824" s="196"/>
      <c r="E824" s="196"/>
      <c r="F824" s="196"/>
      <c r="G824" s="196"/>
      <c r="H824" s="196"/>
      <c r="I824" s="196"/>
      <c r="J824" s="196"/>
      <c r="K824" s="196"/>
      <c r="L824" s="196"/>
      <c r="M824" s="196"/>
      <c r="N824" s="196"/>
      <c r="O824" s="196"/>
      <c r="P824" s="196"/>
      <c r="Q824" s="196"/>
      <c r="R824" s="196"/>
      <c r="S824" s="196"/>
      <c r="T824" s="196"/>
      <c r="U824" s="196"/>
      <c r="V824" s="196"/>
      <c r="W824" s="196"/>
      <c r="X824" s="196"/>
      <c r="Y824" s="196"/>
      <c r="Z824" s="196"/>
    </row>
    <row r="825" spans="1:26" x14ac:dyDescent="0.35">
      <c r="A825" s="196"/>
      <c r="B825" s="196"/>
      <c r="C825" s="196"/>
      <c r="D825" s="196"/>
      <c r="E825" s="196"/>
      <c r="F825" s="196"/>
      <c r="G825" s="196"/>
      <c r="H825" s="196"/>
      <c r="I825" s="196"/>
      <c r="J825" s="196"/>
      <c r="K825" s="196"/>
      <c r="L825" s="196"/>
      <c r="M825" s="196"/>
      <c r="N825" s="196"/>
      <c r="O825" s="196"/>
      <c r="P825" s="196"/>
      <c r="Q825" s="196"/>
      <c r="R825" s="196"/>
      <c r="S825" s="196"/>
      <c r="T825" s="196"/>
      <c r="U825" s="196"/>
      <c r="V825" s="196"/>
      <c r="W825" s="196"/>
      <c r="X825" s="196"/>
      <c r="Y825" s="196"/>
      <c r="Z825" s="196"/>
    </row>
    <row r="826" spans="1:26" x14ac:dyDescent="0.35">
      <c r="A826" s="196"/>
      <c r="B826" s="196"/>
      <c r="C826" s="196"/>
      <c r="D826" s="196"/>
      <c r="E826" s="196"/>
      <c r="F826" s="196"/>
      <c r="G826" s="196"/>
      <c r="H826" s="196"/>
      <c r="I826" s="196"/>
      <c r="J826" s="196"/>
      <c r="K826" s="196"/>
      <c r="L826" s="196"/>
      <c r="M826" s="196"/>
      <c r="N826" s="196"/>
      <c r="O826" s="196"/>
      <c r="P826" s="196"/>
      <c r="Q826" s="196"/>
      <c r="R826" s="196"/>
      <c r="S826" s="196"/>
      <c r="T826" s="196"/>
      <c r="U826" s="196"/>
      <c r="V826" s="196"/>
      <c r="W826" s="196"/>
      <c r="X826" s="196"/>
      <c r="Y826" s="196"/>
      <c r="Z826" s="196"/>
    </row>
    <row r="827" spans="1:26" x14ac:dyDescent="0.35">
      <c r="A827" s="196"/>
      <c r="B827" s="196"/>
      <c r="C827" s="196"/>
      <c r="D827" s="196"/>
      <c r="E827" s="196"/>
      <c r="F827" s="196"/>
      <c r="G827" s="196"/>
      <c r="H827" s="196"/>
      <c r="I827" s="196"/>
      <c r="J827" s="196"/>
      <c r="K827" s="196"/>
      <c r="L827" s="196"/>
      <c r="M827" s="196"/>
      <c r="N827" s="196"/>
      <c r="O827" s="196"/>
      <c r="P827" s="196"/>
      <c r="Q827" s="196"/>
      <c r="R827" s="196"/>
      <c r="S827" s="196"/>
      <c r="T827" s="196"/>
      <c r="U827" s="196"/>
      <c r="V827" s="196"/>
      <c r="W827" s="196"/>
      <c r="X827" s="196"/>
      <c r="Y827" s="196"/>
      <c r="Z827" s="196"/>
    </row>
    <row r="828" spans="1:26" x14ac:dyDescent="0.35">
      <c r="A828" s="196"/>
      <c r="B828" s="196"/>
      <c r="C828" s="196"/>
      <c r="D828" s="196"/>
      <c r="E828" s="196"/>
      <c r="F828" s="196"/>
      <c r="G828" s="196"/>
      <c r="H828" s="196"/>
      <c r="I828" s="196"/>
      <c r="J828" s="196"/>
      <c r="K828" s="196"/>
      <c r="L828" s="196"/>
      <c r="M828" s="196"/>
      <c r="N828" s="196"/>
      <c r="O828" s="196"/>
      <c r="P828" s="196"/>
      <c r="Q828" s="196"/>
      <c r="R828" s="196"/>
      <c r="S828" s="196"/>
      <c r="T828" s="196"/>
      <c r="U828" s="196"/>
      <c r="V828" s="196"/>
      <c r="W828" s="196"/>
      <c r="X828" s="196"/>
      <c r="Y828" s="196"/>
      <c r="Z828" s="196"/>
    </row>
    <row r="829" spans="1:26" x14ac:dyDescent="0.35">
      <c r="A829" s="196"/>
      <c r="B829" s="196"/>
      <c r="C829" s="196"/>
      <c r="D829" s="196"/>
      <c r="E829" s="196"/>
      <c r="F829" s="196"/>
      <c r="G829" s="196"/>
      <c r="H829" s="196"/>
      <c r="I829" s="196"/>
      <c r="J829" s="196"/>
      <c r="K829" s="196"/>
      <c r="L829" s="196"/>
      <c r="M829" s="196"/>
      <c r="N829" s="196"/>
      <c r="O829" s="196"/>
      <c r="P829" s="196"/>
      <c r="Q829" s="196"/>
      <c r="R829" s="196"/>
      <c r="S829" s="196"/>
      <c r="T829" s="196"/>
      <c r="U829" s="196"/>
      <c r="V829" s="196"/>
      <c r="W829" s="196"/>
      <c r="X829" s="196"/>
      <c r="Y829" s="196"/>
      <c r="Z829" s="196"/>
    </row>
    <row r="830" spans="1:26" x14ac:dyDescent="0.35">
      <c r="A830" s="196"/>
      <c r="B830" s="196"/>
      <c r="C830" s="196"/>
      <c r="D830" s="196"/>
      <c r="E830" s="196"/>
      <c r="F830" s="196"/>
      <c r="G830" s="196"/>
      <c r="H830" s="196"/>
      <c r="I830" s="196"/>
      <c r="J830" s="196"/>
      <c r="K830" s="196"/>
      <c r="L830" s="196"/>
      <c r="M830" s="196"/>
      <c r="N830" s="196"/>
      <c r="O830" s="196"/>
      <c r="P830" s="196"/>
      <c r="Q830" s="196"/>
      <c r="R830" s="196"/>
      <c r="S830" s="196"/>
      <c r="T830" s="196"/>
      <c r="U830" s="196"/>
      <c r="V830" s="196"/>
      <c r="W830" s="196"/>
      <c r="X830" s="196"/>
      <c r="Y830" s="196"/>
      <c r="Z830" s="196"/>
    </row>
    <row r="831" spans="1:26" x14ac:dyDescent="0.35">
      <c r="A831" s="196"/>
      <c r="B831" s="196"/>
      <c r="C831" s="196"/>
      <c r="D831" s="196"/>
      <c r="E831" s="196"/>
      <c r="F831" s="196"/>
      <c r="G831" s="196"/>
      <c r="H831" s="196"/>
      <c r="I831" s="196"/>
      <c r="J831" s="196"/>
      <c r="K831" s="196"/>
      <c r="L831" s="196"/>
      <c r="M831" s="196"/>
      <c r="N831" s="196"/>
      <c r="O831" s="196"/>
      <c r="P831" s="196"/>
      <c r="Q831" s="196"/>
      <c r="R831" s="196"/>
      <c r="S831" s="196"/>
      <c r="T831" s="196"/>
      <c r="U831" s="196"/>
      <c r="V831" s="196"/>
      <c r="W831" s="196"/>
      <c r="X831" s="196"/>
      <c r="Y831" s="196"/>
      <c r="Z831" s="196"/>
    </row>
    <row r="832" spans="1:26" x14ac:dyDescent="0.35">
      <c r="A832" s="196"/>
      <c r="B832" s="196"/>
      <c r="C832" s="196"/>
      <c r="D832" s="196"/>
      <c r="E832" s="196"/>
      <c r="F832" s="196"/>
      <c r="G832" s="196"/>
      <c r="H832" s="196"/>
      <c r="I832" s="196"/>
      <c r="J832" s="196"/>
      <c r="K832" s="196"/>
      <c r="L832" s="196"/>
      <c r="M832" s="196"/>
      <c r="N832" s="196"/>
      <c r="O832" s="196"/>
      <c r="P832" s="196"/>
      <c r="Q832" s="196"/>
      <c r="R832" s="196"/>
      <c r="S832" s="196"/>
      <c r="T832" s="196"/>
      <c r="U832" s="196"/>
      <c r="V832" s="196"/>
      <c r="W832" s="196"/>
      <c r="X832" s="196"/>
      <c r="Y832" s="196"/>
      <c r="Z832" s="196"/>
    </row>
    <row r="833" spans="1:26" x14ac:dyDescent="0.35">
      <c r="A833" s="196"/>
      <c r="B833" s="196"/>
      <c r="C833" s="196"/>
      <c r="D833" s="196"/>
      <c r="E833" s="196"/>
      <c r="F833" s="196"/>
      <c r="G833" s="196"/>
      <c r="H833" s="196"/>
      <c r="I833" s="196"/>
      <c r="J833" s="196"/>
      <c r="K833" s="196"/>
      <c r="L833" s="196"/>
      <c r="M833" s="196"/>
      <c r="N833" s="196"/>
      <c r="O833" s="196"/>
      <c r="P833" s="196"/>
      <c r="Q833" s="196"/>
      <c r="R833" s="196"/>
      <c r="S833" s="196"/>
      <c r="T833" s="196"/>
      <c r="U833" s="196"/>
      <c r="V833" s="196"/>
      <c r="W833" s="196"/>
      <c r="X833" s="196"/>
      <c r="Y833" s="196"/>
      <c r="Z833" s="196"/>
    </row>
    <row r="834" spans="1:26" x14ac:dyDescent="0.35">
      <c r="A834" s="196"/>
      <c r="B834" s="196"/>
      <c r="C834" s="196"/>
      <c r="D834" s="196"/>
      <c r="E834" s="196"/>
      <c r="F834" s="196"/>
      <c r="G834" s="196"/>
      <c r="H834" s="196"/>
      <c r="I834" s="196"/>
      <c r="J834" s="196"/>
      <c r="K834" s="196"/>
      <c r="L834" s="196"/>
      <c r="M834" s="196"/>
      <c r="N834" s="196"/>
      <c r="O834" s="196"/>
      <c r="P834" s="196"/>
      <c r="Q834" s="196"/>
      <c r="R834" s="196"/>
      <c r="S834" s="196"/>
      <c r="T834" s="196"/>
      <c r="U834" s="196"/>
      <c r="V834" s="196"/>
      <c r="W834" s="196"/>
      <c r="X834" s="196"/>
      <c r="Y834" s="196"/>
      <c r="Z834" s="196"/>
    </row>
    <row r="835" spans="1:26" x14ac:dyDescent="0.35">
      <c r="A835" s="196"/>
      <c r="B835" s="196"/>
      <c r="C835" s="196"/>
      <c r="D835" s="196"/>
      <c r="E835" s="196"/>
      <c r="F835" s="196"/>
      <c r="G835" s="196"/>
      <c r="H835" s="196"/>
      <c r="I835" s="196"/>
      <c r="J835" s="196"/>
      <c r="K835" s="196"/>
      <c r="L835" s="196"/>
      <c r="M835" s="196"/>
      <c r="N835" s="196"/>
      <c r="O835" s="196"/>
      <c r="P835" s="196"/>
      <c r="Q835" s="196"/>
      <c r="R835" s="196"/>
      <c r="S835" s="196"/>
      <c r="T835" s="196"/>
      <c r="U835" s="196"/>
      <c r="V835" s="196"/>
      <c r="W835" s="196"/>
      <c r="X835" s="196"/>
      <c r="Y835" s="196"/>
      <c r="Z835" s="196"/>
    </row>
    <row r="836" spans="1:26" x14ac:dyDescent="0.35">
      <c r="A836" s="196"/>
      <c r="B836" s="196"/>
      <c r="C836" s="196"/>
      <c r="D836" s="196"/>
      <c r="E836" s="196"/>
      <c r="F836" s="196"/>
      <c r="G836" s="196"/>
      <c r="H836" s="196"/>
      <c r="I836" s="196"/>
      <c r="J836" s="196"/>
      <c r="K836" s="196"/>
      <c r="L836" s="196"/>
      <c r="M836" s="196"/>
      <c r="N836" s="196"/>
      <c r="O836" s="196"/>
      <c r="P836" s="196"/>
      <c r="Q836" s="196"/>
      <c r="R836" s="196"/>
      <c r="S836" s="196"/>
      <c r="T836" s="196"/>
      <c r="U836" s="196"/>
      <c r="V836" s="196"/>
      <c r="W836" s="196"/>
      <c r="X836" s="196"/>
      <c r="Y836" s="196"/>
      <c r="Z836" s="196"/>
    </row>
    <row r="837" spans="1:26" x14ac:dyDescent="0.35">
      <c r="A837" s="196"/>
      <c r="B837" s="196"/>
      <c r="C837" s="196"/>
      <c r="D837" s="196"/>
      <c r="E837" s="196"/>
      <c r="F837" s="196"/>
      <c r="G837" s="196"/>
      <c r="H837" s="196"/>
      <c r="I837" s="196"/>
      <c r="J837" s="196"/>
      <c r="K837" s="196"/>
      <c r="L837" s="196"/>
      <c r="M837" s="196"/>
      <c r="N837" s="196"/>
      <c r="O837" s="196"/>
      <c r="P837" s="196"/>
      <c r="Q837" s="196"/>
      <c r="R837" s="196"/>
      <c r="S837" s="196"/>
      <c r="T837" s="196"/>
      <c r="U837" s="196"/>
      <c r="V837" s="196"/>
      <c r="W837" s="196"/>
      <c r="X837" s="196"/>
      <c r="Y837" s="196"/>
      <c r="Z837" s="196"/>
    </row>
    <row r="838" spans="1:26" x14ac:dyDescent="0.35">
      <c r="A838" s="196"/>
      <c r="B838" s="196"/>
      <c r="C838" s="196"/>
      <c r="D838" s="196"/>
      <c r="E838" s="196"/>
      <c r="F838" s="196"/>
      <c r="G838" s="196"/>
      <c r="H838" s="196"/>
      <c r="I838" s="196"/>
      <c r="J838" s="196"/>
      <c r="K838" s="196"/>
      <c r="L838" s="196"/>
      <c r="M838" s="196"/>
      <c r="N838" s="196"/>
      <c r="O838" s="196"/>
      <c r="P838" s="196"/>
      <c r="Q838" s="196"/>
      <c r="R838" s="196"/>
      <c r="S838" s="196"/>
      <c r="T838" s="196"/>
      <c r="U838" s="196"/>
      <c r="V838" s="196"/>
      <c r="W838" s="196"/>
      <c r="X838" s="196"/>
      <c r="Y838" s="196"/>
      <c r="Z838" s="196"/>
    </row>
    <row r="839" spans="1:26" x14ac:dyDescent="0.35">
      <c r="A839" s="196"/>
      <c r="B839" s="196"/>
      <c r="C839" s="196"/>
      <c r="D839" s="196"/>
      <c r="E839" s="196"/>
      <c r="F839" s="196"/>
      <c r="G839" s="196"/>
      <c r="H839" s="196"/>
      <c r="I839" s="196"/>
      <c r="J839" s="196"/>
      <c r="K839" s="196"/>
      <c r="L839" s="196"/>
      <c r="M839" s="196"/>
      <c r="N839" s="196"/>
      <c r="O839" s="196"/>
      <c r="P839" s="196"/>
      <c r="Q839" s="196"/>
      <c r="R839" s="196"/>
      <c r="S839" s="196"/>
      <c r="T839" s="196"/>
      <c r="U839" s="196"/>
      <c r="V839" s="196"/>
      <c r="W839" s="196"/>
      <c r="X839" s="196"/>
      <c r="Y839" s="196"/>
      <c r="Z839" s="196"/>
    </row>
    <row r="840" spans="1:26" x14ac:dyDescent="0.35">
      <c r="A840" s="196"/>
      <c r="B840" s="196"/>
      <c r="C840" s="196"/>
      <c r="D840" s="196"/>
      <c r="E840" s="196"/>
      <c r="F840" s="196"/>
      <c r="G840" s="196"/>
      <c r="H840" s="196"/>
      <c r="I840" s="196"/>
      <c r="J840" s="196"/>
      <c r="K840" s="196"/>
      <c r="L840" s="196"/>
      <c r="M840" s="196"/>
      <c r="N840" s="196"/>
      <c r="O840" s="196"/>
      <c r="P840" s="196"/>
      <c r="Q840" s="196"/>
      <c r="R840" s="196"/>
      <c r="S840" s="196"/>
      <c r="T840" s="196"/>
      <c r="U840" s="196"/>
      <c r="V840" s="196"/>
      <c r="W840" s="196"/>
      <c r="X840" s="196"/>
      <c r="Y840" s="196"/>
      <c r="Z840" s="196"/>
    </row>
    <row r="841" spans="1:26" x14ac:dyDescent="0.35">
      <c r="A841" s="196"/>
      <c r="B841" s="196"/>
      <c r="C841" s="196"/>
      <c r="D841" s="196"/>
      <c r="E841" s="196"/>
      <c r="F841" s="196"/>
      <c r="G841" s="196"/>
      <c r="H841" s="196"/>
      <c r="I841" s="196"/>
      <c r="J841" s="196"/>
      <c r="K841" s="196"/>
      <c r="L841" s="196"/>
      <c r="M841" s="196"/>
      <c r="N841" s="196"/>
      <c r="O841" s="196"/>
      <c r="P841" s="196"/>
      <c r="Q841" s="196"/>
      <c r="R841" s="196"/>
      <c r="S841" s="196"/>
      <c r="T841" s="196"/>
      <c r="U841" s="196"/>
      <c r="V841" s="196"/>
      <c r="W841" s="196"/>
      <c r="X841" s="196"/>
      <c r="Y841" s="196"/>
      <c r="Z841" s="196"/>
    </row>
    <row r="842" spans="1:26" x14ac:dyDescent="0.35">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c r="X842" s="196"/>
      <c r="Y842" s="196"/>
      <c r="Z842" s="196"/>
    </row>
    <row r="843" spans="1:26" x14ac:dyDescent="0.35">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c r="X843" s="196"/>
      <c r="Y843" s="196"/>
      <c r="Z843" s="196"/>
    </row>
    <row r="844" spans="1:26" x14ac:dyDescent="0.35">
      <c r="A844" s="196"/>
      <c r="B844" s="196"/>
      <c r="C844" s="196"/>
      <c r="D844" s="196"/>
      <c r="E844" s="196"/>
      <c r="F844" s="196"/>
      <c r="G844" s="196"/>
      <c r="H844" s="196"/>
      <c r="I844" s="196"/>
      <c r="J844" s="196"/>
      <c r="K844" s="196"/>
      <c r="L844" s="196"/>
      <c r="M844" s="196"/>
      <c r="N844" s="196"/>
      <c r="O844" s="196"/>
      <c r="P844" s="196"/>
      <c r="Q844" s="196"/>
      <c r="R844" s="196"/>
      <c r="S844" s="196"/>
      <c r="T844" s="196"/>
      <c r="U844" s="196"/>
      <c r="V844" s="196"/>
      <c r="W844" s="196"/>
      <c r="X844" s="196"/>
      <c r="Y844" s="196"/>
      <c r="Z844" s="196"/>
    </row>
    <row r="845" spans="1:26" x14ac:dyDescent="0.35">
      <c r="A845" s="196"/>
      <c r="B845" s="196"/>
      <c r="C845" s="196"/>
      <c r="D845" s="196"/>
      <c r="E845" s="196"/>
      <c r="F845" s="196"/>
      <c r="G845" s="196"/>
      <c r="H845" s="196"/>
      <c r="I845" s="196"/>
      <c r="J845" s="196"/>
      <c r="K845" s="196"/>
      <c r="L845" s="196"/>
      <c r="M845" s="196"/>
      <c r="N845" s="196"/>
      <c r="O845" s="196"/>
      <c r="P845" s="196"/>
      <c r="Q845" s="196"/>
      <c r="R845" s="196"/>
      <c r="S845" s="196"/>
      <c r="T845" s="196"/>
      <c r="U845" s="196"/>
      <c r="V845" s="196"/>
      <c r="W845" s="196"/>
      <c r="X845" s="196"/>
      <c r="Y845" s="196"/>
      <c r="Z845" s="196"/>
    </row>
    <row r="846" spans="1:26" x14ac:dyDescent="0.35">
      <c r="A846" s="196"/>
      <c r="B846" s="196"/>
      <c r="C846" s="196"/>
      <c r="D846" s="196"/>
      <c r="E846" s="196"/>
      <c r="F846" s="196"/>
      <c r="G846" s="196"/>
      <c r="H846" s="196"/>
      <c r="I846" s="196"/>
      <c r="J846" s="196"/>
      <c r="K846" s="196"/>
      <c r="L846" s="196"/>
      <c r="M846" s="196"/>
      <c r="N846" s="196"/>
      <c r="O846" s="196"/>
      <c r="P846" s="196"/>
      <c r="Q846" s="196"/>
      <c r="R846" s="196"/>
      <c r="S846" s="196"/>
      <c r="T846" s="196"/>
      <c r="U846" s="196"/>
      <c r="V846" s="196"/>
      <c r="W846" s="196"/>
      <c r="X846" s="196"/>
      <c r="Y846" s="196"/>
      <c r="Z846" s="196"/>
    </row>
    <row r="847" spans="1:26" x14ac:dyDescent="0.35">
      <c r="A847" s="196"/>
      <c r="B847" s="196"/>
      <c r="C847" s="196"/>
      <c r="D847" s="196"/>
      <c r="E847" s="196"/>
      <c r="F847" s="196"/>
      <c r="G847" s="196"/>
      <c r="H847" s="196"/>
      <c r="I847" s="196"/>
      <c r="J847" s="196"/>
      <c r="K847" s="196"/>
      <c r="L847" s="196"/>
      <c r="M847" s="196"/>
      <c r="N847" s="196"/>
      <c r="O847" s="196"/>
      <c r="P847" s="196"/>
      <c r="Q847" s="196"/>
      <c r="R847" s="196"/>
      <c r="S847" s="196"/>
      <c r="T847" s="196"/>
      <c r="U847" s="196"/>
      <c r="V847" s="196"/>
      <c r="W847" s="196"/>
      <c r="X847" s="196"/>
      <c r="Y847" s="196"/>
      <c r="Z847" s="196"/>
    </row>
    <row r="848" spans="1:26" x14ac:dyDescent="0.35">
      <c r="A848" s="196"/>
      <c r="B848" s="196"/>
      <c r="C848" s="196"/>
      <c r="D848" s="196"/>
      <c r="E848" s="196"/>
      <c r="F848" s="196"/>
      <c r="G848" s="196"/>
      <c r="H848" s="196"/>
      <c r="I848" s="196"/>
      <c r="J848" s="196"/>
      <c r="K848" s="196"/>
      <c r="L848" s="196"/>
      <c r="M848" s="196"/>
      <c r="N848" s="196"/>
      <c r="O848" s="196"/>
      <c r="P848" s="196"/>
      <c r="Q848" s="196"/>
      <c r="R848" s="196"/>
      <c r="S848" s="196"/>
      <c r="T848" s="196"/>
      <c r="U848" s="196"/>
      <c r="V848" s="196"/>
      <c r="W848" s="196"/>
      <c r="X848" s="196"/>
      <c r="Y848" s="196"/>
      <c r="Z848" s="196"/>
    </row>
    <row r="849" spans="1:26" x14ac:dyDescent="0.35">
      <c r="A849" s="196"/>
      <c r="B849" s="196"/>
      <c r="C849" s="196"/>
      <c r="D849" s="196"/>
      <c r="E849" s="196"/>
      <c r="F849" s="196"/>
      <c r="G849" s="196"/>
      <c r="H849" s="196"/>
      <c r="I849" s="196"/>
      <c r="J849" s="196"/>
      <c r="K849" s="196"/>
      <c r="L849" s="196"/>
      <c r="M849" s="196"/>
      <c r="N849" s="196"/>
      <c r="O849" s="196"/>
      <c r="P849" s="196"/>
      <c r="Q849" s="196"/>
      <c r="R849" s="196"/>
      <c r="S849" s="196"/>
      <c r="T849" s="196"/>
      <c r="U849" s="196"/>
      <c r="V849" s="196"/>
      <c r="W849" s="196"/>
      <c r="X849" s="196"/>
      <c r="Y849" s="196"/>
      <c r="Z849" s="196"/>
    </row>
    <row r="850" spans="1:26" x14ac:dyDescent="0.35">
      <c r="A850" s="196"/>
      <c r="B850" s="196"/>
      <c r="C850" s="196"/>
      <c r="D850" s="196"/>
      <c r="E850" s="196"/>
      <c r="F850" s="196"/>
      <c r="G850" s="196"/>
      <c r="H850" s="196"/>
      <c r="I850" s="196"/>
      <c r="J850" s="196"/>
      <c r="K850" s="196"/>
      <c r="L850" s="196"/>
      <c r="M850" s="196"/>
      <c r="N850" s="196"/>
      <c r="O850" s="196"/>
      <c r="P850" s="196"/>
      <c r="Q850" s="196"/>
      <c r="R850" s="196"/>
      <c r="S850" s="196"/>
      <c r="T850" s="196"/>
      <c r="U850" s="196"/>
      <c r="V850" s="196"/>
      <c r="W850" s="196"/>
      <c r="X850" s="196"/>
      <c r="Y850" s="196"/>
      <c r="Z850" s="196"/>
    </row>
    <row r="851" spans="1:26" x14ac:dyDescent="0.35">
      <c r="A851" s="196"/>
      <c r="B851" s="196"/>
      <c r="C851" s="196"/>
      <c r="D851" s="196"/>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row>
    <row r="852" spans="1:26" x14ac:dyDescent="0.35">
      <c r="A852" s="196"/>
      <c r="B852" s="196"/>
      <c r="C852" s="196"/>
      <c r="D852" s="196"/>
      <c r="E852" s="196"/>
      <c r="F852" s="196"/>
      <c r="G852" s="196"/>
      <c r="H852" s="196"/>
      <c r="I852" s="196"/>
      <c r="J852" s="196"/>
      <c r="K852" s="196"/>
      <c r="L852" s="196"/>
      <c r="M852" s="196"/>
      <c r="N852" s="196"/>
      <c r="O852" s="196"/>
      <c r="P852" s="196"/>
      <c r="Q852" s="196"/>
      <c r="R852" s="196"/>
      <c r="S852" s="196"/>
      <c r="T852" s="196"/>
      <c r="U852" s="196"/>
      <c r="V852" s="196"/>
      <c r="W852" s="196"/>
      <c r="X852" s="196"/>
      <c r="Y852" s="196"/>
      <c r="Z852" s="196"/>
    </row>
    <row r="853" spans="1:26" x14ac:dyDescent="0.35">
      <c r="A853" s="196"/>
      <c r="B853" s="196"/>
      <c r="C853" s="196"/>
      <c r="D853" s="196"/>
      <c r="E853" s="196"/>
      <c r="F853" s="196"/>
      <c r="G853" s="196"/>
      <c r="H853" s="196"/>
      <c r="I853" s="196"/>
      <c r="J853" s="196"/>
      <c r="K853" s="196"/>
      <c r="L853" s="196"/>
      <c r="M853" s="196"/>
      <c r="N853" s="196"/>
      <c r="O853" s="196"/>
      <c r="P853" s="196"/>
      <c r="Q853" s="196"/>
      <c r="R853" s="196"/>
      <c r="S853" s="196"/>
      <c r="T853" s="196"/>
      <c r="U853" s="196"/>
      <c r="V853" s="196"/>
      <c r="W853" s="196"/>
      <c r="X853" s="196"/>
      <c r="Y853" s="196"/>
      <c r="Z853" s="196"/>
    </row>
    <row r="854" spans="1:26" x14ac:dyDescent="0.35">
      <c r="A854" s="196"/>
      <c r="B854" s="196"/>
      <c r="C854" s="196"/>
      <c r="D854" s="196"/>
      <c r="E854" s="196"/>
      <c r="F854" s="196"/>
      <c r="G854" s="196"/>
      <c r="H854" s="196"/>
      <c r="I854" s="196"/>
      <c r="J854" s="196"/>
      <c r="K854" s="196"/>
      <c r="L854" s="196"/>
      <c r="M854" s="196"/>
      <c r="N854" s="196"/>
      <c r="O854" s="196"/>
      <c r="P854" s="196"/>
      <c r="Q854" s="196"/>
      <c r="R854" s="196"/>
      <c r="S854" s="196"/>
      <c r="T854" s="196"/>
      <c r="U854" s="196"/>
      <c r="V854" s="196"/>
      <c r="W854" s="196"/>
      <c r="X854" s="196"/>
      <c r="Y854" s="196"/>
      <c r="Z854" s="196"/>
    </row>
    <row r="855" spans="1:26" x14ac:dyDescent="0.35">
      <c r="A855" s="196"/>
      <c r="B855" s="196"/>
      <c r="C855" s="196"/>
      <c r="D855" s="196"/>
      <c r="E855" s="196"/>
      <c r="F855" s="196"/>
      <c r="G855" s="196"/>
      <c r="H855" s="196"/>
      <c r="I855" s="196"/>
      <c r="J855" s="196"/>
      <c r="K855" s="196"/>
      <c r="L855" s="196"/>
      <c r="M855" s="196"/>
      <c r="N855" s="196"/>
      <c r="O855" s="196"/>
      <c r="P855" s="196"/>
      <c r="Q855" s="196"/>
      <c r="R855" s="196"/>
      <c r="S855" s="196"/>
      <c r="T855" s="196"/>
      <c r="U855" s="196"/>
      <c r="V855" s="196"/>
      <c r="W855" s="196"/>
      <c r="X855" s="196"/>
      <c r="Y855" s="196"/>
      <c r="Z855" s="196"/>
    </row>
    <row r="856" spans="1:26" x14ac:dyDescent="0.35">
      <c r="A856" s="196"/>
      <c r="B856" s="196"/>
      <c r="C856" s="196"/>
      <c r="D856" s="196"/>
      <c r="E856" s="196"/>
      <c r="F856" s="196"/>
      <c r="G856" s="196"/>
      <c r="H856" s="196"/>
      <c r="I856" s="196"/>
      <c r="J856" s="196"/>
      <c r="K856" s="196"/>
      <c r="L856" s="196"/>
      <c r="M856" s="196"/>
      <c r="N856" s="196"/>
      <c r="O856" s="196"/>
      <c r="P856" s="196"/>
      <c r="Q856" s="196"/>
      <c r="R856" s="196"/>
      <c r="S856" s="196"/>
      <c r="T856" s="196"/>
      <c r="U856" s="196"/>
      <c r="V856" s="196"/>
      <c r="W856" s="196"/>
      <c r="X856" s="196"/>
      <c r="Y856" s="196"/>
      <c r="Z856" s="196"/>
    </row>
    <row r="857" spans="1:26" x14ac:dyDescent="0.35">
      <c r="A857" s="196"/>
      <c r="B857" s="196"/>
      <c r="C857" s="196"/>
      <c r="D857" s="196"/>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row>
    <row r="858" spans="1:26" x14ac:dyDescent="0.35">
      <c r="A858" s="196"/>
      <c r="B858" s="196"/>
      <c r="C858" s="196"/>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row>
    <row r="859" spans="1:26" x14ac:dyDescent="0.35">
      <c r="A859" s="196"/>
      <c r="B859" s="196"/>
      <c r="C859" s="196"/>
      <c r="D859" s="196"/>
      <c r="E859" s="196"/>
      <c r="F859" s="196"/>
      <c r="G859" s="196"/>
      <c r="H859" s="196"/>
      <c r="I859" s="196"/>
      <c r="J859" s="196"/>
      <c r="K859" s="196"/>
      <c r="L859" s="196"/>
      <c r="M859" s="196"/>
      <c r="N859" s="196"/>
      <c r="O859" s="196"/>
      <c r="P859" s="196"/>
      <c r="Q859" s="196"/>
      <c r="R859" s="196"/>
      <c r="S859" s="196"/>
      <c r="T859" s="196"/>
      <c r="U859" s="196"/>
      <c r="V859" s="196"/>
      <c r="W859" s="196"/>
      <c r="X859" s="196"/>
      <c r="Y859" s="196"/>
      <c r="Z859" s="196"/>
    </row>
    <row r="860" spans="1:26" x14ac:dyDescent="0.35">
      <c r="A860" s="196"/>
      <c r="B860" s="196"/>
      <c r="C860" s="196"/>
      <c r="D860" s="196"/>
      <c r="E860" s="196"/>
      <c r="F860" s="196"/>
      <c r="G860" s="196"/>
      <c r="H860" s="196"/>
      <c r="I860" s="196"/>
      <c r="J860" s="196"/>
      <c r="K860" s="196"/>
      <c r="L860" s="196"/>
      <c r="M860" s="196"/>
      <c r="N860" s="196"/>
      <c r="O860" s="196"/>
      <c r="P860" s="196"/>
      <c r="Q860" s="196"/>
      <c r="R860" s="196"/>
      <c r="S860" s="196"/>
      <c r="T860" s="196"/>
      <c r="U860" s="196"/>
      <c r="V860" s="196"/>
      <c r="W860" s="196"/>
      <c r="X860" s="196"/>
      <c r="Y860" s="196"/>
      <c r="Z860" s="196"/>
    </row>
    <row r="861" spans="1:26" x14ac:dyDescent="0.35">
      <c r="A861" s="196"/>
      <c r="B861" s="196"/>
      <c r="C861" s="196"/>
      <c r="D861" s="196"/>
      <c r="E861" s="196"/>
      <c r="F861" s="196"/>
      <c r="G861" s="196"/>
      <c r="H861" s="196"/>
      <c r="I861" s="196"/>
      <c r="J861" s="196"/>
      <c r="K861" s="196"/>
      <c r="L861" s="196"/>
      <c r="M861" s="196"/>
      <c r="N861" s="196"/>
      <c r="O861" s="196"/>
      <c r="P861" s="196"/>
      <c r="Q861" s="196"/>
      <c r="R861" s="196"/>
      <c r="S861" s="196"/>
      <c r="T861" s="196"/>
      <c r="U861" s="196"/>
      <c r="V861" s="196"/>
      <c r="W861" s="196"/>
      <c r="X861" s="196"/>
      <c r="Y861" s="196"/>
      <c r="Z861" s="196"/>
    </row>
    <row r="862" spans="1:26" x14ac:dyDescent="0.35">
      <c r="A862" s="196"/>
      <c r="B862" s="196"/>
      <c r="C862" s="196"/>
      <c r="D862" s="196"/>
      <c r="E862" s="196"/>
      <c r="F862" s="196"/>
      <c r="G862" s="196"/>
      <c r="H862" s="196"/>
      <c r="I862" s="196"/>
      <c r="J862" s="196"/>
      <c r="K862" s="196"/>
      <c r="L862" s="196"/>
      <c r="M862" s="196"/>
      <c r="N862" s="196"/>
      <c r="O862" s="196"/>
      <c r="P862" s="196"/>
      <c r="Q862" s="196"/>
      <c r="R862" s="196"/>
      <c r="S862" s="196"/>
      <c r="T862" s="196"/>
      <c r="U862" s="196"/>
      <c r="V862" s="196"/>
      <c r="W862" s="196"/>
      <c r="X862" s="196"/>
      <c r="Y862" s="196"/>
      <c r="Z862" s="196"/>
    </row>
    <row r="863" spans="1:26" x14ac:dyDescent="0.35">
      <c r="A863" s="196"/>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c r="X863" s="196"/>
      <c r="Y863" s="196"/>
      <c r="Z863" s="196"/>
    </row>
    <row r="864" spans="1:26" x14ac:dyDescent="0.35">
      <c r="A864" s="196"/>
      <c r="B864" s="196"/>
      <c r="C864" s="196"/>
      <c r="D864" s="196"/>
      <c r="E864" s="196"/>
      <c r="F864" s="196"/>
      <c r="G864" s="196"/>
      <c r="H864" s="196"/>
      <c r="I864" s="196"/>
      <c r="J864" s="196"/>
      <c r="K864" s="196"/>
      <c r="L864" s="196"/>
      <c r="M864" s="196"/>
      <c r="N864" s="196"/>
      <c r="O864" s="196"/>
      <c r="P864" s="196"/>
      <c r="Q864" s="196"/>
      <c r="R864" s="196"/>
      <c r="S864" s="196"/>
      <c r="T864" s="196"/>
      <c r="U864" s="196"/>
      <c r="V864" s="196"/>
      <c r="W864" s="196"/>
      <c r="X864" s="196"/>
      <c r="Y864" s="196"/>
      <c r="Z864" s="196"/>
    </row>
    <row r="865" spans="1:26" x14ac:dyDescent="0.35">
      <c r="A865" s="196"/>
      <c r="B865" s="196"/>
      <c r="C865" s="196"/>
      <c r="D865" s="196"/>
      <c r="E865" s="196"/>
      <c r="F865" s="196"/>
      <c r="G865" s="196"/>
      <c r="H865" s="196"/>
      <c r="I865" s="196"/>
      <c r="J865" s="196"/>
      <c r="K865" s="196"/>
      <c r="L865" s="196"/>
      <c r="M865" s="196"/>
      <c r="N865" s="196"/>
      <c r="O865" s="196"/>
      <c r="P865" s="196"/>
      <c r="Q865" s="196"/>
      <c r="R865" s="196"/>
      <c r="S865" s="196"/>
      <c r="T865" s="196"/>
      <c r="U865" s="196"/>
      <c r="V865" s="196"/>
      <c r="W865" s="196"/>
      <c r="X865" s="196"/>
      <c r="Y865" s="196"/>
      <c r="Z865" s="196"/>
    </row>
    <row r="866" spans="1:26" x14ac:dyDescent="0.35">
      <c r="A866" s="196"/>
      <c r="B866" s="196"/>
      <c r="C866" s="196"/>
      <c r="D866" s="196"/>
      <c r="E866" s="196"/>
      <c r="F866" s="196"/>
      <c r="G866" s="196"/>
      <c r="H866" s="196"/>
      <c r="I866" s="196"/>
      <c r="J866" s="196"/>
      <c r="K866" s="196"/>
      <c r="L866" s="196"/>
      <c r="M866" s="196"/>
      <c r="N866" s="196"/>
      <c r="O866" s="196"/>
      <c r="P866" s="196"/>
      <c r="Q866" s="196"/>
      <c r="R866" s="196"/>
      <c r="S866" s="196"/>
      <c r="T866" s="196"/>
      <c r="U866" s="196"/>
      <c r="V866" s="196"/>
      <c r="W866" s="196"/>
      <c r="X866" s="196"/>
      <c r="Y866" s="196"/>
      <c r="Z866" s="196"/>
    </row>
    <row r="867" spans="1:26" x14ac:dyDescent="0.35">
      <c r="A867" s="196"/>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row>
    <row r="868" spans="1:26" x14ac:dyDescent="0.35">
      <c r="A868" s="196"/>
      <c r="B868" s="196"/>
      <c r="C868" s="196"/>
      <c r="D868" s="196"/>
      <c r="E868" s="196"/>
      <c r="F868" s="196"/>
      <c r="G868" s="196"/>
      <c r="H868" s="196"/>
      <c r="I868" s="196"/>
      <c r="J868" s="196"/>
      <c r="K868" s="196"/>
      <c r="L868" s="196"/>
      <c r="M868" s="196"/>
      <c r="N868" s="196"/>
      <c r="O868" s="196"/>
      <c r="P868" s="196"/>
      <c r="Q868" s="196"/>
      <c r="R868" s="196"/>
      <c r="S868" s="196"/>
      <c r="T868" s="196"/>
      <c r="U868" s="196"/>
      <c r="V868" s="196"/>
      <c r="W868" s="196"/>
      <c r="X868" s="196"/>
      <c r="Y868" s="196"/>
      <c r="Z868" s="196"/>
    </row>
    <row r="869" spans="1:26" x14ac:dyDescent="0.35">
      <c r="A869" s="196"/>
      <c r="B869" s="196"/>
      <c r="C869" s="196"/>
      <c r="D869" s="196"/>
      <c r="E869" s="196"/>
      <c r="F869" s="196"/>
      <c r="G869" s="196"/>
      <c r="H869" s="196"/>
      <c r="I869" s="196"/>
      <c r="J869" s="196"/>
      <c r="K869" s="196"/>
      <c r="L869" s="196"/>
      <c r="M869" s="196"/>
      <c r="N869" s="196"/>
      <c r="O869" s="196"/>
      <c r="P869" s="196"/>
      <c r="Q869" s="196"/>
      <c r="R869" s="196"/>
      <c r="S869" s="196"/>
      <c r="T869" s="196"/>
      <c r="U869" s="196"/>
      <c r="V869" s="196"/>
      <c r="W869" s="196"/>
      <c r="X869" s="196"/>
      <c r="Y869" s="196"/>
      <c r="Z869" s="196"/>
    </row>
    <row r="870" spans="1:26" x14ac:dyDescent="0.35">
      <c r="A870" s="196"/>
      <c r="B870" s="196"/>
      <c r="C870" s="196"/>
      <c r="D870" s="196"/>
      <c r="E870" s="196"/>
      <c r="F870" s="196"/>
      <c r="G870" s="196"/>
      <c r="H870" s="196"/>
      <c r="I870" s="196"/>
      <c r="J870" s="196"/>
      <c r="K870" s="196"/>
      <c r="L870" s="196"/>
      <c r="M870" s="196"/>
      <c r="N870" s="196"/>
      <c r="O870" s="196"/>
      <c r="P870" s="196"/>
      <c r="Q870" s="196"/>
      <c r="R870" s="196"/>
      <c r="S870" s="196"/>
      <c r="T870" s="196"/>
      <c r="U870" s="196"/>
      <c r="V870" s="196"/>
      <c r="W870" s="196"/>
      <c r="X870" s="196"/>
      <c r="Y870" s="196"/>
      <c r="Z870" s="196"/>
    </row>
    <row r="871" spans="1:26" x14ac:dyDescent="0.35">
      <c r="A871" s="196"/>
      <c r="B871" s="196"/>
      <c r="C871" s="196"/>
      <c r="D871" s="196"/>
      <c r="E871" s="196"/>
      <c r="F871" s="196"/>
      <c r="G871" s="196"/>
      <c r="H871" s="196"/>
      <c r="I871" s="196"/>
      <c r="J871" s="196"/>
      <c r="K871" s="196"/>
      <c r="L871" s="196"/>
      <c r="M871" s="196"/>
      <c r="N871" s="196"/>
      <c r="O871" s="196"/>
      <c r="P871" s="196"/>
      <c r="Q871" s="196"/>
      <c r="R871" s="196"/>
      <c r="S871" s="196"/>
      <c r="T871" s="196"/>
      <c r="U871" s="196"/>
      <c r="V871" s="196"/>
      <c r="W871" s="196"/>
      <c r="X871" s="196"/>
      <c r="Y871" s="196"/>
      <c r="Z871" s="196"/>
    </row>
    <row r="872" spans="1:26" x14ac:dyDescent="0.35">
      <c r="A872" s="196"/>
      <c r="B872" s="196"/>
      <c r="C872" s="196"/>
      <c r="D872" s="196"/>
      <c r="E872" s="196"/>
      <c r="F872" s="196"/>
      <c r="G872" s="196"/>
      <c r="H872" s="196"/>
      <c r="I872" s="196"/>
      <c r="J872" s="196"/>
      <c r="K872" s="196"/>
      <c r="L872" s="196"/>
      <c r="M872" s="196"/>
      <c r="N872" s="196"/>
      <c r="O872" s="196"/>
      <c r="P872" s="196"/>
      <c r="Q872" s="196"/>
      <c r="R872" s="196"/>
      <c r="S872" s="196"/>
      <c r="T872" s="196"/>
      <c r="U872" s="196"/>
      <c r="V872" s="196"/>
      <c r="W872" s="196"/>
      <c r="X872" s="196"/>
      <c r="Y872" s="196"/>
      <c r="Z872" s="196"/>
    </row>
    <row r="873" spans="1:26" x14ac:dyDescent="0.35">
      <c r="A873" s="196"/>
      <c r="B873" s="196"/>
      <c r="C873" s="196"/>
      <c r="D873" s="196"/>
      <c r="E873" s="196"/>
      <c r="F873" s="196"/>
      <c r="G873" s="196"/>
      <c r="H873" s="196"/>
      <c r="I873" s="196"/>
      <c r="J873" s="196"/>
      <c r="K873" s="196"/>
      <c r="L873" s="196"/>
      <c r="M873" s="196"/>
      <c r="N873" s="196"/>
      <c r="O873" s="196"/>
      <c r="P873" s="196"/>
      <c r="Q873" s="196"/>
      <c r="R873" s="196"/>
      <c r="S873" s="196"/>
      <c r="T873" s="196"/>
      <c r="U873" s="196"/>
      <c r="V873" s="196"/>
      <c r="W873" s="196"/>
      <c r="X873" s="196"/>
      <c r="Y873" s="196"/>
      <c r="Z873" s="196"/>
    </row>
    <row r="874" spans="1:26" x14ac:dyDescent="0.35">
      <c r="A874" s="196"/>
      <c r="B874" s="196"/>
      <c r="C874" s="196"/>
      <c r="D874" s="196"/>
      <c r="E874" s="196"/>
      <c r="F874" s="196"/>
      <c r="G874" s="196"/>
      <c r="H874" s="196"/>
      <c r="I874" s="196"/>
      <c r="J874" s="196"/>
      <c r="K874" s="196"/>
      <c r="L874" s="196"/>
      <c r="M874" s="196"/>
      <c r="N874" s="196"/>
      <c r="O874" s="196"/>
      <c r="P874" s="196"/>
      <c r="Q874" s="196"/>
      <c r="R874" s="196"/>
      <c r="S874" s="196"/>
      <c r="T874" s="196"/>
      <c r="U874" s="196"/>
      <c r="V874" s="196"/>
      <c r="W874" s="196"/>
      <c r="X874" s="196"/>
      <c r="Y874" s="196"/>
      <c r="Z874" s="196"/>
    </row>
    <row r="875" spans="1:26" x14ac:dyDescent="0.35">
      <c r="A875" s="196"/>
      <c r="B875" s="196"/>
      <c r="C875" s="196"/>
      <c r="D875" s="196"/>
      <c r="E875" s="196"/>
      <c r="F875" s="196"/>
      <c r="G875" s="196"/>
      <c r="H875" s="196"/>
      <c r="I875" s="196"/>
      <c r="J875" s="196"/>
      <c r="K875" s="196"/>
      <c r="L875" s="196"/>
      <c r="M875" s="196"/>
      <c r="N875" s="196"/>
      <c r="O875" s="196"/>
      <c r="P875" s="196"/>
      <c r="Q875" s="196"/>
      <c r="R875" s="196"/>
      <c r="S875" s="196"/>
      <c r="T875" s="196"/>
      <c r="U875" s="196"/>
      <c r="V875" s="196"/>
      <c r="W875" s="196"/>
      <c r="X875" s="196"/>
      <c r="Y875" s="196"/>
      <c r="Z875" s="196"/>
    </row>
    <row r="876" spans="1:26" x14ac:dyDescent="0.35">
      <c r="A876" s="196"/>
      <c r="B876" s="196"/>
      <c r="C876" s="196"/>
      <c r="D876" s="196"/>
      <c r="E876" s="196"/>
      <c r="F876" s="196"/>
      <c r="G876" s="196"/>
      <c r="H876" s="196"/>
      <c r="I876" s="196"/>
      <c r="J876" s="196"/>
      <c r="K876" s="196"/>
      <c r="L876" s="196"/>
      <c r="M876" s="196"/>
      <c r="N876" s="196"/>
      <c r="O876" s="196"/>
      <c r="P876" s="196"/>
      <c r="Q876" s="196"/>
      <c r="R876" s="196"/>
      <c r="S876" s="196"/>
      <c r="T876" s="196"/>
      <c r="U876" s="196"/>
      <c r="V876" s="196"/>
      <c r="W876" s="196"/>
      <c r="X876" s="196"/>
      <c r="Y876" s="196"/>
      <c r="Z876" s="196"/>
    </row>
    <row r="877" spans="1:26" x14ac:dyDescent="0.35">
      <c r="A877" s="196"/>
      <c r="B877" s="196"/>
      <c r="C877" s="196"/>
      <c r="D877" s="196"/>
      <c r="E877" s="196"/>
      <c r="F877" s="196"/>
      <c r="G877" s="196"/>
      <c r="H877" s="196"/>
      <c r="I877" s="196"/>
      <c r="J877" s="196"/>
      <c r="K877" s="196"/>
      <c r="L877" s="196"/>
      <c r="M877" s="196"/>
      <c r="N877" s="196"/>
      <c r="O877" s="196"/>
      <c r="P877" s="196"/>
      <c r="Q877" s="196"/>
      <c r="R877" s="196"/>
      <c r="S877" s="196"/>
      <c r="T877" s="196"/>
      <c r="U877" s="196"/>
      <c r="V877" s="196"/>
      <c r="W877" s="196"/>
      <c r="X877" s="196"/>
      <c r="Y877" s="196"/>
      <c r="Z877" s="196"/>
    </row>
    <row r="878" spans="1:26" x14ac:dyDescent="0.35">
      <c r="A878" s="196"/>
      <c r="B878" s="196"/>
      <c r="C878" s="196"/>
      <c r="D878" s="196"/>
      <c r="E878" s="196"/>
      <c r="F878" s="196"/>
      <c r="G878" s="196"/>
      <c r="H878" s="196"/>
      <c r="I878" s="196"/>
      <c r="J878" s="196"/>
      <c r="K878" s="196"/>
      <c r="L878" s="196"/>
      <c r="M878" s="196"/>
      <c r="N878" s="196"/>
      <c r="O878" s="196"/>
      <c r="P878" s="196"/>
      <c r="Q878" s="196"/>
      <c r="R878" s="196"/>
      <c r="S878" s="196"/>
      <c r="T878" s="196"/>
      <c r="U878" s="196"/>
      <c r="V878" s="196"/>
      <c r="W878" s="196"/>
      <c r="X878" s="196"/>
      <c r="Y878" s="196"/>
      <c r="Z878" s="196"/>
    </row>
    <row r="879" spans="1:26" x14ac:dyDescent="0.35">
      <c r="A879" s="196"/>
      <c r="B879" s="196"/>
      <c r="C879" s="196"/>
      <c r="D879" s="196"/>
      <c r="E879" s="196"/>
      <c r="F879" s="196"/>
      <c r="G879" s="196"/>
      <c r="H879" s="196"/>
      <c r="I879" s="196"/>
      <c r="J879" s="196"/>
      <c r="K879" s="196"/>
      <c r="L879" s="196"/>
      <c r="M879" s="196"/>
      <c r="N879" s="196"/>
      <c r="O879" s="196"/>
      <c r="P879" s="196"/>
      <c r="Q879" s="196"/>
      <c r="R879" s="196"/>
      <c r="S879" s="196"/>
      <c r="T879" s="196"/>
      <c r="U879" s="196"/>
      <c r="V879" s="196"/>
      <c r="W879" s="196"/>
      <c r="X879" s="196"/>
      <c r="Y879" s="196"/>
      <c r="Z879" s="196"/>
    </row>
    <row r="880" spans="1:26" x14ac:dyDescent="0.35">
      <c r="A880" s="196"/>
      <c r="B880" s="196"/>
      <c r="C880" s="196"/>
      <c r="D880" s="196"/>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row>
    <row r="881" spans="1:26" x14ac:dyDescent="0.35">
      <c r="A881" s="196"/>
      <c r="B881" s="196"/>
      <c r="C881" s="196"/>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row>
    <row r="882" spans="1:26" x14ac:dyDescent="0.35">
      <c r="A882" s="196"/>
      <c r="B882" s="196"/>
      <c r="C882" s="196"/>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row>
    <row r="883" spans="1:26" x14ac:dyDescent="0.35">
      <c r="A883" s="196"/>
      <c r="B883" s="196"/>
      <c r="C883" s="196"/>
      <c r="D883" s="196"/>
      <c r="E883" s="196"/>
      <c r="F883" s="196"/>
      <c r="G883" s="196"/>
      <c r="H883" s="196"/>
      <c r="I883" s="196"/>
      <c r="J883" s="196"/>
      <c r="K883" s="196"/>
      <c r="L883" s="196"/>
      <c r="M883" s="196"/>
      <c r="N883" s="196"/>
      <c r="O883" s="196"/>
      <c r="P883" s="196"/>
      <c r="Q883" s="196"/>
      <c r="R883" s="196"/>
      <c r="S883" s="196"/>
      <c r="T883" s="196"/>
      <c r="U883" s="196"/>
      <c r="V883" s="196"/>
      <c r="W883" s="196"/>
      <c r="X883" s="196"/>
      <c r="Y883" s="196"/>
      <c r="Z883" s="196"/>
    </row>
    <row r="884" spans="1:26" x14ac:dyDescent="0.35">
      <c r="A884" s="196"/>
      <c r="B884" s="196"/>
      <c r="C884" s="196"/>
      <c r="D884" s="196"/>
      <c r="E884" s="196"/>
      <c r="F884" s="196"/>
      <c r="G884" s="196"/>
      <c r="H884" s="196"/>
      <c r="I884" s="196"/>
      <c r="J884" s="196"/>
      <c r="K884" s="196"/>
      <c r="L884" s="196"/>
      <c r="M884" s="196"/>
      <c r="N884" s="196"/>
      <c r="O884" s="196"/>
      <c r="P884" s="196"/>
      <c r="Q884" s="196"/>
      <c r="R884" s="196"/>
      <c r="S884" s="196"/>
      <c r="T884" s="196"/>
      <c r="U884" s="196"/>
      <c r="V884" s="196"/>
      <c r="W884" s="196"/>
      <c r="X884" s="196"/>
      <c r="Y884" s="196"/>
      <c r="Z884" s="196"/>
    </row>
    <row r="885" spans="1:26" x14ac:dyDescent="0.35">
      <c r="A885" s="196"/>
      <c r="B885" s="196"/>
      <c r="C885" s="196"/>
      <c r="D885" s="196"/>
      <c r="E885" s="196"/>
      <c r="F885" s="196"/>
      <c r="G885" s="196"/>
      <c r="H885" s="196"/>
      <c r="I885" s="196"/>
      <c r="J885" s="196"/>
      <c r="K885" s="196"/>
      <c r="L885" s="196"/>
      <c r="M885" s="196"/>
      <c r="N885" s="196"/>
      <c r="O885" s="196"/>
      <c r="P885" s="196"/>
      <c r="Q885" s="196"/>
      <c r="R885" s="196"/>
      <c r="S885" s="196"/>
      <c r="T885" s="196"/>
      <c r="U885" s="196"/>
      <c r="V885" s="196"/>
      <c r="W885" s="196"/>
      <c r="X885" s="196"/>
      <c r="Y885" s="196"/>
      <c r="Z885" s="196"/>
    </row>
    <row r="886" spans="1:26" x14ac:dyDescent="0.35">
      <c r="A886" s="196"/>
      <c r="B886" s="196"/>
      <c r="C886" s="196"/>
      <c r="D886" s="196"/>
      <c r="E886" s="196"/>
      <c r="F886" s="196"/>
      <c r="G886" s="196"/>
      <c r="H886" s="196"/>
      <c r="I886" s="196"/>
      <c r="J886" s="196"/>
      <c r="K886" s="196"/>
      <c r="L886" s="196"/>
      <c r="M886" s="196"/>
      <c r="N886" s="196"/>
      <c r="O886" s="196"/>
      <c r="P886" s="196"/>
      <c r="Q886" s="196"/>
      <c r="R886" s="196"/>
      <c r="S886" s="196"/>
      <c r="T886" s="196"/>
      <c r="U886" s="196"/>
      <c r="V886" s="196"/>
      <c r="W886" s="196"/>
      <c r="X886" s="196"/>
      <c r="Y886" s="196"/>
      <c r="Z886" s="196"/>
    </row>
    <row r="887" spans="1:26" x14ac:dyDescent="0.35">
      <c r="A887" s="196"/>
      <c r="B887" s="196"/>
      <c r="C887" s="196"/>
      <c r="D887" s="196"/>
      <c r="E887" s="196"/>
      <c r="F887" s="196"/>
      <c r="G887" s="196"/>
      <c r="H887" s="196"/>
      <c r="I887" s="196"/>
      <c r="J887" s="196"/>
      <c r="K887" s="196"/>
      <c r="L887" s="196"/>
      <c r="M887" s="196"/>
      <c r="N887" s="196"/>
      <c r="O887" s="196"/>
      <c r="P887" s="196"/>
      <c r="Q887" s="196"/>
      <c r="R887" s="196"/>
      <c r="S887" s="196"/>
      <c r="T887" s="196"/>
      <c r="U887" s="196"/>
      <c r="V887" s="196"/>
      <c r="W887" s="196"/>
      <c r="X887" s="196"/>
      <c r="Y887" s="196"/>
      <c r="Z887" s="196"/>
    </row>
    <row r="888" spans="1:26" x14ac:dyDescent="0.35">
      <c r="A888" s="196"/>
      <c r="B888" s="196"/>
      <c r="C888" s="196"/>
      <c r="D888" s="196"/>
      <c r="E888" s="196"/>
      <c r="F888" s="196"/>
      <c r="G888" s="196"/>
      <c r="H888" s="196"/>
      <c r="I888" s="196"/>
      <c r="J888" s="196"/>
      <c r="K888" s="196"/>
      <c r="L888" s="196"/>
      <c r="M888" s="196"/>
      <c r="N888" s="196"/>
      <c r="O888" s="196"/>
      <c r="P888" s="196"/>
      <c r="Q888" s="196"/>
      <c r="R888" s="196"/>
      <c r="S888" s="196"/>
      <c r="T888" s="196"/>
      <c r="U888" s="196"/>
      <c r="V888" s="196"/>
      <c r="W888" s="196"/>
      <c r="X888" s="196"/>
      <c r="Y888" s="196"/>
      <c r="Z888" s="196"/>
    </row>
    <row r="889" spans="1:26" x14ac:dyDescent="0.35">
      <c r="A889" s="196"/>
      <c r="B889" s="196"/>
      <c r="C889" s="196"/>
      <c r="D889" s="196"/>
      <c r="E889" s="196"/>
      <c r="F889" s="196"/>
      <c r="G889" s="196"/>
      <c r="H889" s="196"/>
      <c r="I889" s="196"/>
      <c r="J889" s="196"/>
      <c r="K889" s="196"/>
      <c r="L889" s="196"/>
      <c r="M889" s="196"/>
      <c r="N889" s="196"/>
      <c r="O889" s="196"/>
      <c r="P889" s="196"/>
      <c r="Q889" s="196"/>
      <c r="R889" s="196"/>
      <c r="S889" s="196"/>
      <c r="T889" s="196"/>
      <c r="U889" s="196"/>
      <c r="V889" s="196"/>
      <c r="W889" s="196"/>
      <c r="X889" s="196"/>
      <c r="Y889" s="196"/>
      <c r="Z889" s="196"/>
    </row>
    <row r="890" spans="1:26" x14ac:dyDescent="0.35">
      <c r="A890" s="196"/>
      <c r="B890" s="196"/>
      <c r="C890" s="196"/>
      <c r="D890" s="196"/>
      <c r="E890" s="196"/>
      <c r="F890" s="196"/>
      <c r="G890" s="196"/>
      <c r="H890" s="196"/>
      <c r="I890" s="196"/>
      <c r="J890" s="196"/>
      <c r="K890" s="196"/>
      <c r="L890" s="196"/>
      <c r="M890" s="196"/>
      <c r="N890" s="196"/>
      <c r="O890" s="196"/>
      <c r="P890" s="196"/>
      <c r="Q890" s="196"/>
      <c r="R890" s="196"/>
      <c r="S890" s="196"/>
      <c r="T890" s="196"/>
      <c r="U890" s="196"/>
      <c r="V890" s="196"/>
      <c r="W890" s="196"/>
      <c r="X890" s="196"/>
      <c r="Y890" s="196"/>
      <c r="Z890" s="196"/>
    </row>
    <row r="891" spans="1:26" x14ac:dyDescent="0.35">
      <c r="A891" s="196"/>
      <c r="B891" s="196"/>
      <c r="C891" s="196"/>
      <c r="D891" s="196"/>
      <c r="E891" s="196"/>
      <c r="F891" s="196"/>
      <c r="G891" s="196"/>
      <c r="H891" s="196"/>
      <c r="I891" s="196"/>
      <c r="J891" s="196"/>
      <c r="K891" s="196"/>
      <c r="L891" s="196"/>
      <c r="M891" s="196"/>
      <c r="N891" s="196"/>
      <c r="O891" s="196"/>
      <c r="P891" s="196"/>
      <c r="Q891" s="196"/>
      <c r="R891" s="196"/>
      <c r="S891" s="196"/>
      <c r="T891" s="196"/>
      <c r="U891" s="196"/>
      <c r="V891" s="196"/>
      <c r="W891" s="196"/>
      <c r="X891" s="196"/>
      <c r="Y891" s="196"/>
      <c r="Z891" s="196"/>
    </row>
    <row r="892" spans="1:26" x14ac:dyDescent="0.35">
      <c r="A892" s="196"/>
      <c r="B892" s="196"/>
      <c r="C892" s="196"/>
      <c r="D892" s="196"/>
      <c r="E892" s="196"/>
      <c r="F892" s="196"/>
      <c r="G892" s="196"/>
      <c r="H892" s="196"/>
      <c r="I892" s="196"/>
      <c r="J892" s="196"/>
      <c r="K892" s="196"/>
      <c r="L892" s="196"/>
      <c r="M892" s="196"/>
      <c r="N892" s="196"/>
      <c r="O892" s="196"/>
      <c r="P892" s="196"/>
      <c r="Q892" s="196"/>
      <c r="R892" s="196"/>
      <c r="S892" s="196"/>
      <c r="T892" s="196"/>
      <c r="U892" s="196"/>
      <c r="V892" s="196"/>
      <c r="W892" s="196"/>
      <c r="X892" s="196"/>
      <c r="Y892" s="196"/>
      <c r="Z892" s="196"/>
    </row>
    <row r="893" spans="1:26" x14ac:dyDescent="0.35">
      <c r="A893" s="196"/>
      <c r="B893" s="196"/>
      <c r="C893" s="196"/>
      <c r="D893" s="196"/>
      <c r="E893" s="196"/>
      <c r="F893" s="196"/>
      <c r="G893" s="196"/>
      <c r="H893" s="196"/>
      <c r="I893" s="196"/>
      <c r="J893" s="196"/>
      <c r="K893" s="196"/>
      <c r="L893" s="196"/>
      <c r="M893" s="196"/>
      <c r="N893" s="196"/>
      <c r="O893" s="196"/>
      <c r="P893" s="196"/>
      <c r="Q893" s="196"/>
      <c r="R893" s="196"/>
      <c r="S893" s="196"/>
      <c r="T893" s="196"/>
      <c r="U893" s="196"/>
      <c r="V893" s="196"/>
      <c r="W893" s="196"/>
      <c r="X893" s="196"/>
      <c r="Y893" s="196"/>
      <c r="Z893" s="196"/>
    </row>
    <row r="894" spans="1:26" x14ac:dyDescent="0.35">
      <c r="A894" s="196"/>
      <c r="B894" s="196"/>
      <c r="C894" s="196"/>
      <c r="D894" s="196"/>
      <c r="E894" s="196"/>
      <c r="F894" s="196"/>
      <c r="G894" s="196"/>
      <c r="H894" s="196"/>
      <c r="I894" s="196"/>
      <c r="J894" s="196"/>
      <c r="K894" s="196"/>
      <c r="L894" s="196"/>
      <c r="M894" s="196"/>
      <c r="N894" s="196"/>
      <c r="O894" s="196"/>
      <c r="P894" s="196"/>
      <c r="Q894" s="196"/>
      <c r="R894" s="196"/>
      <c r="S894" s="196"/>
      <c r="T894" s="196"/>
      <c r="U894" s="196"/>
      <c r="V894" s="196"/>
      <c r="W894" s="196"/>
      <c r="X894" s="196"/>
      <c r="Y894" s="196"/>
      <c r="Z894" s="196"/>
    </row>
    <row r="895" spans="1:26" x14ac:dyDescent="0.35">
      <c r="A895" s="196"/>
      <c r="B895" s="196"/>
      <c r="C895" s="196"/>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row>
    <row r="896" spans="1:26" x14ac:dyDescent="0.35">
      <c r="A896" s="196"/>
      <c r="B896" s="196"/>
      <c r="C896" s="196"/>
      <c r="D896" s="196"/>
      <c r="E896" s="196"/>
      <c r="F896" s="196"/>
      <c r="G896" s="196"/>
      <c r="H896" s="196"/>
      <c r="I896" s="196"/>
      <c r="J896" s="196"/>
      <c r="K896" s="196"/>
      <c r="L896" s="196"/>
      <c r="M896" s="196"/>
      <c r="N896" s="196"/>
      <c r="O896" s="196"/>
      <c r="P896" s="196"/>
      <c r="Q896" s="196"/>
      <c r="R896" s="196"/>
      <c r="S896" s="196"/>
      <c r="T896" s="196"/>
      <c r="U896" s="196"/>
      <c r="V896" s="196"/>
      <c r="W896" s="196"/>
      <c r="X896" s="196"/>
      <c r="Y896" s="196"/>
      <c r="Z896" s="196"/>
    </row>
    <row r="897" spans="1:26" x14ac:dyDescent="0.35">
      <c r="A897" s="196"/>
      <c r="B897" s="196"/>
      <c r="C897" s="196"/>
      <c r="D897" s="196"/>
      <c r="E897" s="196"/>
      <c r="F897" s="196"/>
      <c r="G897" s="196"/>
      <c r="H897" s="196"/>
      <c r="I897" s="196"/>
      <c r="J897" s="196"/>
      <c r="K897" s="196"/>
      <c r="L897" s="196"/>
      <c r="M897" s="196"/>
      <c r="N897" s="196"/>
      <c r="O897" s="196"/>
      <c r="P897" s="196"/>
      <c r="Q897" s="196"/>
      <c r="R897" s="196"/>
      <c r="S897" s="196"/>
      <c r="T897" s="196"/>
      <c r="U897" s="196"/>
      <c r="V897" s="196"/>
      <c r="W897" s="196"/>
      <c r="X897" s="196"/>
      <c r="Y897" s="196"/>
      <c r="Z897" s="196"/>
    </row>
    <row r="898" spans="1:26" x14ac:dyDescent="0.35">
      <c r="A898" s="196"/>
      <c r="B898" s="196"/>
      <c r="C898" s="196"/>
      <c r="D898" s="196"/>
      <c r="E898" s="196"/>
      <c r="F898" s="196"/>
      <c r="G898" s="196"/>
      <c r="H898" s="196"/>
      <c r="I898" s="196"/>
      <c r="J898" s="196"/>
      <c r="K898" s="196"/>
      <c r="L898" s="196"/>
      <c r="M898" s="196"/>
      <c r="N898" s="196"/>
      <c r="O898" s="196"/>
      <c r="P898" s="196"/>
      <c r="Q898" s="196"/>
      <c r="R898" s="196"/>
      <c r="S898" s="196"/>
      <c r="T898" s="196"/>
      <c r="U898" s="196"/>
      <c r="V898" s="196"/>
      <c r="W898" s="196"/>
      <c r="X898" s="196"/>
      <c r="Y898" s="196"/>
      <c r="Z898" s="196"/>
    </row>
    <row r="899" spans="1:26" x14ac:dyDescent="0.35">
      <c r="A899" s="196"/>
      <c r="B899" s="196"/>
      <c r="C899" s="196"/>
      <c r="D899" s="196"/>
      <c r="E899" s="196"/>
      <c r="F899" s="196"/>
      <c r="G899" s="196"/>
      <c r="H899" s="196"/>
      <c r="I899" s="196"/>
      <c r="J899" s="196"/>
      <c r="K899" s="196"/>
      <c r="L899" s="196"/>
      <c r="M899" s="196"/>
      <c r="N899" s="196"/>
      <c r="O899" s="196"/>
      <c r="P899" s="196"/>
      <c r="Q899" s="196"/>
      <c r="R899" s="196"/>
      <c r="S899" s="196"/>
      <c r="T899" s="196"/>
      <c r="U899" s="196"/>
      <c r="V899" s="196"/>
      <c r="W899" s="196"/>
      <c r="X899" s="196"/>
      <c r="Y899" s="196"/>
      <c r="Z899" s="196"/>
    </row>
    <row r="900" spans="1:26" x14ac:dyDescent="0.35">
      <c r="A900" s="196"/>
      <c r="B900" s="196"/>
      <c r="C900" s="196"/>
      <c r="D900" s="196"/>
      <c r="E900" s="196"/>
      <c r="F900" s="196"/>
      <c r="G900" s="196"/>
      <c r="H900" s="196"/>
      <c r="I900" s="196"/>
      <c r="J900" s="196"/>
      <c r="K900" s="196"/>
      <c r="L900" s="196"/>
      <c r="M900" s="196"/>
      <c r="N900" s="196"/>
      <c r="O900" s="196"/>
      <c r="P900" s="196"/>
      <c r="Q900" s="196"/>
      <c r="R900" s="196"/>
      <c r="S900" s="196"/>
      <c r="T900" s="196"/>
      <c r="U900" s="196"/>
      <c r="V900" s="196"/>
      <c r="W900" s="196"/>
      <c r="X900" s="196"/>
      <c r="Y900" s="196"/>
      <c r="Z900" s="196"/>
    </row>
    <row r="901" spans="1:26" x14ac:dyDescent="0.35">
      <c r="A901" s="196"/>
      <c r="B901" s="196"/>
      <c r="C901" s="196"/>
      <c r="D901" s="196"/>
      <c r="E901" s="196"/>
      <c r="F901" s="196"/>
      <c r="G901" s="196"/>
      <c r="H901" s="196"/>
      <c r="I901" s="196"/>
      <c r="J901" s="196"/>
      <c r="K901" s="196"/>
      <c r="L901" s="196"/>
      <c r="M901" s="196"/>
      <c r="N901" s="196"/>
      <c r="O901" s="196"/>
      <c r="P901" s="196"/>
      <c r="Q901" s="196"/>
      <c r="R901" s="196"/>
      <c r="S901" s="196"/>
      <c r="T901" s="196"/>
      <c r="U901" s="196"/>
      <c r="V901" s="196"/>
      <c r="W901" s="196"/>
      <c r="X901" s="196"/>
      <c r="Y901" s="196"/>
      <c r="Z901" s="196"/>
    </row>
    <row r="902" spans="1:26" x14ac:dyDescent="0.35">
      <c r="A902" s="196"/>
      <c r="B902" s="196"/>
      <c r="C902" s="196"/>
      <c r="D902" s="196"/>
      <c r="E902" s="196"/>
      <c r="F902" s="196"/>
      <c r="G902" s="196"/>
      <c r="H902" s="196"/>
      <c r="I902" s="196"/>
      <c r="J902" s="196"/>
      <c r="K902" s="196"/>
      <c r="L902" s="196"/>
      <c r="M902" s="196"/>
      <c r="N902" s="196"/>
      <c r="O902" s="196"/>
      <c r="P902" s="196"/>
      <c r="Q902" s="196"/>
      <c r="R902" s="196"/>
      <c r="S902" s="196"/>
      <c r="T902" s="196"/>
      <c r="U902" s="196"/>
      <c r="V902" s="196"/>
      <c r="W902" s="196"/>
      <c r="X902" s="196"/>
      <c r="Y902" s="196"/>
      <c r="Z902" s="196"/>
    </row>
    <row r="903" spans="1:26" x14ac:dyDescent="0.35">
      <c r="A903" s="196"/>
      <c r="B903" s="196"/>
      <c r="C903" s="196"/>
      <c r="D903" s="196"/>
      <c r="E903" s="196"/>
      <c r="F903" s="196"/>
      <c r="G903" s="196"/>
      <c r="H903" s="196"/>
      <c r="I903" s="196"/>
      <c r="J903" s="196"/>
      <c r="K903" s="196"/>
      <c r="L903" s="196"/>
      <c r="M903" s="196"/>
      <c r="N903" s="196"/>
      <c r="O903" s="196"/>
      <c r="P903" s="196"/>
      <c r="Q903" s="196"/>
      <c r="R903" s="196"/>
      <c r="S903" s="196"/>
      <c r="T903" s="196"/>
      <c r="U903" s="196"/>
      <c r="V903" s="196"/>
      <c r="W903" s="196"/>
      <c r="X903" s="196"/>
      <c r="Y903" s="196"/>
      <c r="Z903" s="196"/>
    </row>
    <row r="904" spans="1:26" x14ac:dyDescent="0.35">
      <c r="A904" s="196"/>
      <c r="B904" s="196"/>
      <c r="C904" s="196"/>
      <c r="D904" s="196"/>
      <c r="E904" s="196"/>
      <c r="F904" s="196"/>
      <c r="G904" s="196"/>
      <c r="H904" s="196"/>
      <c r="I904" s="196"/>
      <c r="J904" s="196"/>
      <c r="K904" s="196"/>
      <c r="L904" s="196"/>
      <c r="M904" s="196"/>
      <c r="N904" s="196"/>
      <c r="O904" s="196"/>
      <c r="P904" s="196"/>
      <c r="Q904" s="196"/>
      <c r="R904" s="196"/>
      <c r="S904" s="196"/>
      <c r="T904" s="196"/>
      <c r="U904" s="196"/>
      <c r="V904" s="196"/>
      <c r="W904" s="196"/>
      <c r="X904" s="196"/>
      <c r="Y904" s="196"/>
      <c r="Z904" s="196"/>
    </row>
    <row r="905" spans="1:26" x14ac:dyDescent="0.35">
      <c r="A905" s="196"/>
      <c r="B905" s="196"/>
      <c r="C905" s="196"/>
      <c r="D905" s="196"/>
      <c r="E905" s="196"/>
      <c r="F905" s="196"/>
      <c r="G905" s="196"/>
      <c r="H905" s="196"/>
      <c r="I905" s="196"/>
      <c r="J905" s="196"/>
      <c r="K905" s="196"/>
      <c r="L905" s="196"/>
      <c r="M905" s="196"/>
      <c r="N905" s="196"/>
      <c r="O905" s="196"/>
      <c r="P905" s="196"/>
      <c r="Q905" s="196"/>
      <c r="R905" s="196"/>
      <c r="S905" s="196"/>
      <c r="T905" s="196"/>
      <c r="U905" s="196"/>
      <c r="V905" s="196"/>
      <c r="W905" s="196"/>
      <c r="X905" s="196"/>
      <c r="Y905" s="196"/>
      <c r="Z905" s="196"/>
    </row>
    <row r="906" spans="1:26" x14ac:dyDescent="0.35">
      <c r="A906" s="196"/>
      <c r="B906" s="196"/>
      <c r="C906" s="196"/>
      <c r="D906" s="196"/>
      <c r="E906" s="196"/>
      <c r="F906" s="196"/>
      <c r="G906" s="196"/>
      <c r="H906" s="196"/>
      <c r="I906" s="196"/>
      <c r="J906" s="196"/>
      <c r="K906" s="196"/>
      <c r="L906" s="196"/>
      <c r="M906" s="196"/>
      <c r="N906" s="196"/>
      <c r="O906" s="196"/>
      <c r="P906" s="196"/>
      <c r="Q906" s="196"/>
      <c r="R906" s="196"/>
      <c r="S906" s="196"/>
      <c r="T906" s="196"/>
      <c r="U906" s="196"/>
      <c r="V906" s="196"/>
      <c r="W906" s="196"/>
      <c r="X906" s="196"/>
      <c r="Y906" s="196"/>
      <c r="Z906" s="196"/>
    </row>
    <row r="907" spans="1:26" x14ac:dyDescent="0.35">
      <c r="A907" s="196"/>
      <c r="B907" s="196"/>
      <c r="C907" s="196"/>
      <c r="D907" s="196"/>
      <c r="E907" s="196"/>
      <c r="F907" s="196"/>
      <c r="G907" s="196"/>
      <c r="H907" s="196"/>
      <c r="I907" s="196"/>
      <c r="J907" s="196"/>
      <c r="K907" s="196"/>
      <c r="L907" s="196"/>
      <c r="M907" s="196"/>
      <c r="N907" s="196"/>
      <c r="O907" s="196"/>
      <c r="P907" s="196"/>
      <c r="Q907" s="196"/>
      <c r="R907" s="196"/>
      <c r="S907" s="196"/>
      <c r="T907" s="196"/>
      <c r="U907" s="196"/>
      <c r="V907" s="196"/>
      <c r="W907" s="196"/>
      <c r="X907" s="196"/>
      <c r="Y907" s="196"/>
      <c r="Z907" s="196"/>
    </row>
    <row r="908" spans="1:26" x14ac:dyDescent="0.35">
      <c r="A908" s="196"/>
      <c r="B908" s="196"/>
      <c r="C908" s="196"/>
      <c r="D908" s="196"/>
      <c r="E908" s="196"/>
      <c r="F908" s="196"/>
      <c r="G908" s="196"/>
      <c r="H908" s="196"/>
      <c r="I908" s="196"/>
      <c r="J908" s="196"/>
      <c r="K908" s="196"/>
      <c r="L908" s="196"/>
      <c r="M908" s="196"/>
      <c r="N908" s="196"/>
      <c r="O908" s="196"/>
      <c r="P908" s="196"/>
      <c r="Q908" s="196"/>
      <c r="R908" s="196"/>
      <c r="S908" s="196"/>
      <c r="T908" s="196"/>
      <c r="U908" s="196"/>
      <c r="V908" s="196"/>
      <c r="W908" s="196"/>
      <c r="X908" s="196"/>
      <c r="Y908" s="196"/>
      <c r="Z908" s="196"/>
    </row>
    <row r="909" spans="1:26" x14ac:dyDescent="0.35">
      <c r="A909" s="196"/>
      <c r="B909" s="196"/>
      <c r="C909" s="196"/>
      <c r="D909" s="196"/>
      <c r="E909" s="196"/>
      <c r="F909" s="196"/>
      <c r="G909" s="196"/>
      <c r="H909" s="196"/>
      <c r="I909" s="196"/>
      <c r="J909" s="196"/>
      <c r="K909" s="196"/>
      <c r="L909" s="196"/>
      <c r="M909" s="196"/>
      <c r="N909" s="196"/>
      <c r="O909" s="196"/>
      <c r="P909" s="196"/>
      <c r="Q909" s="196"/>
      <c r="R909" s="196"/>
      <c r="S909" s="196"/>
      <c r="T909" s="196"/>
      <c r="U909" s="196"/>
      <c r="V909" s="196"/>
      <c r="W909" s="196"/>
      <c r="X909" s="196"/>
      <c r="Y909" s="196"/>
      <c r="Z909" s="196"/>
    </row>
    <row r="910" spans="1:26" x14ac:dyDescent="0.35">
      <c r="A910" s="196"/>
      <c r="B910" s="196"/>
      <c r="C910" s="196"/>
      <c r="D910" s="196"/>
      <c r="E910" s="196"/>
      <c r="F910" s="196"/>
      <c r="G910" s="196"/>
      <c r="H910" s="196"/>
      <c r="I910" s="196"/>
      <c r="J910" s="196"/>
      <c r="K910" s="196"/>
      <c r="L910" s="196"/>
      <c r="M910" s="196"/>
      <c r="N910" s="196"/>
      <c r="O910" s="196"/>
      <c r="P910" s="196"/>
      <c r="Q910" s="196"/>
      <c r="R910" s="196"/>
      <c r="S910" s="196"/>
      <c r="T910" s="196"/>
      <c r="U910" s="196"/>
      <c r="V910" s="196"/>
      <c r="W910" s="196"/>
      <c r="X910" s="196"/>
      <c r="Y910" s="196"/>
      <c r="Z910" s="196"/>
    </row>
    <row r="911" spans="1:26" x14ac:dyDescent="0.35">
      <c r="A911" s="196"/>
      <c r="B911" s="196"/>
      <c r="C911" s="196"/>
      <c r="D911" s="196"/>
      <c r="E911" s="196"/>
      <c r="F911" s="196"/>
      <c r="G911" s="196"/>
      <c r="H911" s="196"/>
      <c r="I911" s="196"/>
      <c r="J911" s="196"/>
      <c r="K911" s="196"/>
      <c r="L911" s="196"/>
      <c r="M911" s="196"/>
      <c r="N911" s="196"/>
      <c r="O911" s="196"/>
      <c r="P911" s="196"/>
      <c r="Q911" s="196"/>
      <c r="R911" s="196"/>
      <c r="S911" s="196"/>
      <c r="T911" s="196"/>
      <c r="U911" s="196"/>
      <c r="V911" s="196"/>
      <c r="W911" s="196"/>
      <c r="X911" s="196"/>
      <c r="Y911" s="196"/>
      <c r="Z911" s="196"/>
    </row>
    <row r="912" spans="1:26" x14ac:dyDescent="0.35">
      <c r="A912" s="196"/>
      <c r="B912" s="196"/>
      <c r="C912" s="196"/>
      <c r="D912" s="196"/>
      <c r="E912" s="196"/>
      <c r="F912" s="196"/>
      <c r="G912" s="196"/>
      <c r="H912" s="196"/>
      <c r="I912" s="196"/>
      <c r="J912" s="196"/>
      <c r="K912" s="196"/>
      <c r="L912" s="196"/>
      <c r="M912" s="196"/>
      <c r="N912" s="196"/>
      <c r="O912" s="196"/>
      <c r="P912" s="196"/>
      <c r="Q912" s="196"/>
      <c r="R912" s="196"/>
      <c r="S912" s="196"/>
      <c r="T912" s="196"/>
      <c r="U912" s="196"/>
      <c r="V912" s="196"/>
      <c r="W912" s="196"/>
      <c r="X912" s="196"/>
      <c r="Y912" s="196"/>
      <c r="Z912" s="196"/>
    </row>
    <row r="913" spans="1:26" x14ac:dyDescent="0.35">
      <c r="A913" s="196"/>
      <c r="B913" s="196"/>
      <c r="C913" s="196"/>
      <c r="D913" s="196"/>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row>
    <row r="914" spans="1:26" x14ac:dyDescent="0.35">
      <c r="A914" s="196"/>
      <c r="B914" s="196"/>
      <c r="C914" s="196"/>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row>
    <row r="915" spans="1:26" x14ac:dyDescent="0.35">
      <c r="A915" s="196"/>
      <c r="B915" s="196"/>
      <c r="C915" s="196"/>
      <c r="D915" s="196"/>
      <c r="E915" s="196"/>
      <c r="F915" s="196"/>
      <c r="G915" s="196"/>
      <c r="H915" s="196"/>
      <c r="I915" s="196"/>
      <c r="J915" s="196"/>
      <c r="K915" s="196"/>
      <c r="L915" s="196"/>
      <c r="M915" s="196"/>
      <c r="N915" s="196"/>
      <c r="O915" s="196"/>
      <c r="P915" s="196"/>
      <c r="Q915" s="196"/>
      <c r="R915" s="196"/>
      <c r="S915" s="196"/>
      <c r="T915" s="196"/>
      <c r="U915" s="196"/>
      <c r="V915" s="196"/>
      <c r="W915" s="196"/>
      <c r="X915" s="196"/>
      <c r="Y915" s="196"/>
      <c r="Z915" s="196"/>
    </row>
    <row r="916" spans="1:26" x14ac:dyDescent="0.35">
      <c r="A916" s="196"/>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row>
    <row r="917" spans="1:26" x14ac:dyDescent="0.35">
      <c r="A917" s="196"/>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row>
    <row r="918" spans="1:26" x14ac:dyDescent="0.35">
      <c r="A918" s="196"/>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row>
    <row r="919" spans="1:26" x14ac:dyDescent="0.35">
      <c r="A919" s="196"/>
      <c r="B919" s="196"/>
      <c r="C919" s="196"/>
      <c r="D919" s="196"/>
      <c r="E919" s="196"/>
      <c r="F919" s="196"/>
      <c r="G919" s="196"/>
      <c r="H919" s="196"/>
      <c r="I919" s="196"/>
      <c r="J919" s="196"/>
      <c r="K919" s="196"/>
      <c r="L919" s="196"/>
      <c r="M919" s="196"/>
      <c r="N919" s="196"/>
      <c r="O919" s="196"/>
      <c r="P919" s="196"/>
      <c r="Q919" s="196"/>
      <c r="R919" s="196"/>
      <c r="S919" s="196"/>
      <c r="T919" s="196"/>
      <c r="U919" s="196"/>
      <c r="V919" s="196"/>
      <c r="W919" s="196"/>
      <c r="X919" s="196"/>
      <c r="Y919" s="196"/>
      <c r="Z919" s="196"/>
    </row>
    <row r="920" spans="1:26" x14ac:dyDescent="0.35">
      <c r="A920" s="196"/>
      <c r="B920" s="196"/>
      <c r="C920" s="196"/>
      <c r="D920" s="196"/>
      <c r="E920" s="196"/>
      <c r="F920" s="196"/>
      <c r="G920" s="196"/>
      <c r="H920" s="196"/>
      <c r="I920" s="196"/>
      <c r="J920" s="196"/>
      <c r="K920" s="196"/>
      <c r="L920" s="196"/>
      <c r="M920" s="196"/>
      <c r="N920" s="196"/>
      <c r="O920" s="196"/>
      <c r="P920" s="196"/>
      <c r="Q920" s="196"/>
      <c r="R920" s="196"/>
      <c r="S920" s="196"/>
      <c r="T920" s="196"/>
      <c r="U920" s="196"/>
      <c r="V920" s="196"/>
      <c r="W920" s="196"/>
      <c r="X920" s="196"/>
      <c r="Y920" s="196"/>
      <c r="Z920" s="196"/>
    </row>
    <row r="921" spans="1:26" x14ac:dyDescent="0.35">
      <c r="A921" s="196"/>
      <c r="B921" s="196"/>
      <c r="C921" s="196"/>
      <c r="D921" s="196"/>
      <c r="E921" s="196"/>
      <c r="F921" s="196"/>
      <c r="G921" s="196"/>
      <c r="H921" s="196"/>
      <c r="I921" s="196"/>
      <c r="J921" s="196"/>
      <c r="K921" s="196"/>
      <c r="L921" s="196"/>
      <c r="M921" s="196"/>
      <c r="N921" s="196"/>
      <c r="O921" s="196"/>
      <c r="P921" s="196"/>
      <c r="Q921" s="196"/>
      <c r="R921" s="196"/>
      <c r="S921" s="196"/>
      <c r="T921" s="196"/>
      <c r="U921" s="196"/>
      <c r="V921" s="196"/>
      <c r="W921" s="196"/>
      <c r="X921" s="196"/>
      <c r="Y921" s="196"/>
      <c r="Z921" s="196"/>
    </row>
    <row r="922" spans="1:26" x14ac:dyDescent="0.35">
      <c r="A922" s="196"/>
      <c r="B922" s="196"/>
      <c r="C922" s="196"/>
      <c r="D922" s="196"/>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row>
    <row r="923" spans="1:26" x14ac:dyDescent="0.35">
      <c r="A923" s="196"/>
      <c r="B923" s="196"/>
      <c r="C923" s="196"/>
      <c r="D923" s="196"/>
      <c r="E923" s="196"/>
      <c r="F923" s="196"/>
      <c r="G923" s="196"/>
      <c r="H923" s="196"/>
      <c r="I923" s="196"/>
      <c r="J923" s="196"/>
      <c r="K923" s="196"/>
      <c r="L923" s="196"/>
      <c r="M923" s="196"/>
      <c r="N923" s="196"/>
      <c r="O923" s="196"/>
      <c r="P923" s="196"/>
      <c r="Q923" s="196"/>
      <c r="R923" s="196"/>
      <c r="S923" s="196"/>
      <c r="T923" s="196"/>
      <c r="U923" s="196"/>
      <c r="V923" s="196"/>
      <c r="W923" s="196"/>
      <c r="X923" s="196"/>
      <c r="Y923" s="196"/>
      <c r="Z923" s="196"/>
    </row>
    <row r="924" spans="1:26" x14ac:dyDescent="0.35">
      <c r="A924" s="196"/>
      <c r="B924" s="196"/>
      <c r="C924" s="196"/>
      <c r="D924" s="196"/>
      <c r="E924" s="196"/>
      <c r="F924" s="196"/>
      <c r="G924" s="196"/>
      <c r="H924" s="196"/>
      <c r="I924" s="196"/>
      <c r="J924" s="196"/>
      <c r="K924" s="196"/>
      <c r="L924" s="196"/>
      <c r="M924" s="196"/>
      <c r="N924" s="196"/>
      <c r="O924" s="196"/>
      <c r="P924" s="196"/>
      <c r="Q924" s="196"/>
      <c r="R924" s="196"/>
      <c r="S924" s="196"/>
      <c r="T924" s="196"/>
      <c r="U924" s="196"/>
      <c r="V924" s="196"/>
      <c r="W924" s="196"/>
      <c r="X924" s="196"/>
      <c r="Y924" s="196"/>
      <c r="Z924" s="196"/>
    </row>
    <row r="925" spans="1:26" x14ac:dyDescent="0.35">
      <c r="A925" s="196"/>
      <c r="B925" s="196"/>
      <c r="C925" s="196"/>
      <c r="D925" s="196"/>
      <c r="E925" s="196"/>
      <c r="F925" s="196"/>
      <c r="G925" s="196"/>
      <c r="H925" s="196"/>
      <c r="I925" s="196"/>
      <c r="J925" s="196"/>
      <c r="K925" s="196"/>
      <c r="L925" s="196"/>
      <c r="M925" s="196"/>
      <c r="N925" s="196"/>
      <c r="O925" s="196"/>
      <c r="P925" s="196"/>
      <c r="Q925" s="196"/>
      <c r="R925" s="196"/>
      <c r="S925" s="196"/>
      <c r="T925" s="196"/>
      <c r="U925" s="196"/>
      <c r="V925" s="196"/>
      <c r="W925" s="196"/>
      <c r="X925" s="196"/>
      <c r="Y925" s="196"/>
      <c r="Z925" s="196"/>
    </row>
    <row r="926" spans="1:26" x14ac:dyDescent="0.35">
      <c r="A926" s="196"/>
      <c r="B926" s="196"/>
      <c r="C926" s="196"/>
      <c r="D926" s="196"/>
      <c r="E926" s="196"/>
      <c r="F926" s="196"/>
      <c r="G926" s="196"/>
      <c r="H926" s="196"/>
      <c r="I926" s="196"/>
      <c r="J926" s="196"/>
      <c r="K926" s="196"/>
      <c r="L926" s="196"/>
      <c r="M926" s="196"/>
      <c r="N926" s="196"/>
      <c r="O926" s="196"/>
      <c r="P926" s="196"/>
      <c r="Q926" s="196"/>
      <c r="R926" s="196"/>
      <c r="S926" s="196"/>
      <c r="T926" s="196"/>
      <c r="U926" s="196"/>
      <c r="V926" s="196"/>
      <c r="W926" s="196"/>
      <c r="X926" s="196"/>
      <c r="Y926" s="196"/>
      <c r="Z926" s="196"/>
    </row>
    <row r="927" spans="1:26" x14ac:dyDescent="0.35">
      <c r="A927" s="196"/>
      <c r="B927" s="196"/>
      <c r="C927" s="196"/>
      <c r="D927" s="196"/>
      <c r="E927" s="196"/>
      <c r="F927" s="196"/>
      <c r="G927" s="196"/>
      <c r="H927" s="196"/>
      <c r="I927" s="196"/>
      <c r="J927" s="196"/>
      <c r="K927" s="196"/>
      <c r="L927" s="196"/>
      <c r="M927" s="196"/>
      <c r="N927" s="196"/>
      <c r="O927" s="196"/>
      <c r="P927" s="196"/>
      <c r="Q927" s="196"/>
      <c r="R927" s="196"/>
      <c r="S927" s="196"/>
      <c r="T927" s="196"/>
      <c r="U927" s="196"/>
      <c r="V927" s="196"/>
      <c r="W927" s="196"/>
      <c r="X927" s="196"/>
      <c r="Y927" s="196"/>
      <c r="Z927" s="196"/>
    </row>
    <row r="928" spans="1:26" x14ac:dyDescent="0.35">
      <c r="A928" s="196"/>
      <c r="B928" s="196"/>
      <c r="C928" s="196"/>
      <c r="D928" s="196"/>
      <c r="E928" s="196"/>
      <c r="F928" s="196"/>
      <c r="G928" s="196"/>
      <c r="H928" s="196"/>
      <c r="I928" s="196"/>
      <c r="J928" s="196"/>
      <c r="K928" s="196"/>
      <c r="L928" s="196"/>
      <c r="M928" s="196"/>
      <c r="N928" s="196"/>
      <c r="O928" s="196"/>
      <c r="P928" s="196"/>
      <c r="Q928" s="196"/>
      <c r="R928" s="196"/>
      <c r="S928" s="196"/>
      <c r="T928" s="196"/>
      <c r="U928" s="196"/>
      <c r="V928" s="196"/>
      <c r="W928" s="196"/>
      <c r="X928" s="196"/>
      <c r="Y928" s="196"/>
      <c r="Z928" s="196"/>
    </row>
    <row r="929" spans="1:26" x14ac:dyDescent="0.35">
      <c r="A929" s="196"/>
      <c r="B929" s="196"/>
      <c r="C929" s="196"/>
      <c r="D929" s="196"/>
      <c r="E929" s="196"/>
      <c r="F929" s="196"/>
      <c r="G929" s="196"/>
      <c r="H929" s="196"/>
      <c r="I929" s="196"/>
      <c r="J929" s="196"/>
      <c r="K929" s="196"/>
      <c r="L929" s="196"/>
      <c r="M929" s="196"/>
      <c r="N929" s="196"/>
      <c r="O929" s="196"/>
      <c r="P929" s="196"/>
      <c r="Q929" s="196"/>
      <c r="R929" s="196"/>
      <c r="S929" s="196"/>
      <c r="T929" s="196"/>
      <c r="U929" s="196"/>
      <c r="V929" s="196"/>
      <c r="W929" s="196"/>
      <c r="X929" s="196"/>
      <c r="Y929" s="196"/>
      <c r="Z929" s="196"/>
    </row>
    <row r="930" spans="1:26" x14ac:dyDescent="0.35">
      <c r="A930" s="196"/>
      <c r="B930" s="196"/>
      <c r="C930" s="196"/>
      <c r="D930" s="196"/>
      <c r="E930" s="196"/>
      <c r="F930" s="196"/>
      <c r="G930" s="196"/>
      <c r="H930" s="196"/>
      <c r="I930" s="196"/>
      <c r="J930" s="196"/>
      <c r="K930" s="196"/>
      <c r="L930" s="196"/>
      <c r="M930" s="196"/>
      <c r="N930" s="196"/>
      <c r="O930" s="196"/>
      <c r="P930" s="196"/>
      <c r="Q930" s="196"/>
      <c r="R930" s="196"/>
      <c r="S930" s="196"/>
      <c r="T930" s="196"/>
      <c r="U930" s="196"/>
      <c r="V930" s="196"/>
      <c r="W930" s="196"/>
      <c r="X930" s="196"/>
      <c r="Y930" s="196"/>
      <c r="Z930" s="196"/>
    </row>
    <row r="931" spans="1:26" x14ac:dyDescent="0.35">
      <c r="A931" s="196"/>
      <c r="B931" s="196"/>
      <c r="C931" s="196"/>
      <c r="D931" s="196"/>
      <c r="E931" s="196"/>
      <c r="F931" s="196"/>
      <c r="G931" s="196"/>
      <c r="H931" s="196"/>
      <c r="I931" s="196"/>
      <c r="J931" s="196"/>
      <c r="K931" s="196"/>
      <c r="L931" s="196"/>
      <c r="M931" s="196"/>
      <c r="N931" s="196"/>
      <c r="O931" s="196"/>
      <c r="P931" s="196"/>
      <c r="Q931" s="196"/>
      <c r="R931" s="196"/>
      <c r="S931" s="196"/>
      <c r="T931" s="196"/>
      <c r="U931" s="196"/>
      <c r="V931" s="196"/>
      <c r="W931" s="196"/>
      <c r="X931" s="196"/>
      <c r="Y931" s="196"/>
      <c r="Z931" s="196"/>
    </row>
    <row r="932" spans="1:26" x14ac:dyDescent="0.35">
      <c r="A932" s="196"/>
      <c r="B932" s="196"/>
      <c r="C932" s="196"/>
      <c r="D932" s="196"/>
      <c r="E932" s="196"/>
      <c r="F932" s="196"/>
      <c r="G932" s="196"/>
      <c r="H932" s="196"/>
      <c r="I932" s="196"/>
      <c r="J932" s="196"/>
      <c r="K932" s="196"/>
      <c r="L932" s="196"/>
      <c r="M932" s="196"/>
      <c r="N932" s="196"/>
      <c r="O932" s="196"/>
      <c r="P932" s="196"/>
      <c r="Q932" s="196"/>
      <c r="R932" s="196"/>
      <c r="S932" s="196"/>
      <c r="T932" s="196"/>
      <c r="U932" s="196"/>
      <c r="V932" s="196"/>
      <c r="W932" s="196"/>
      <c r="X932" s="196"/>
      <c r="Y932" s="196"/>
      <c r="Z932" s="196"/>
    </row>
    <row r="933" spans="1:26" x14ac:dyDescent="0.35">
      <c r="A933" s="196"/>
      <c r="B933" s="196"/>
      <c r="C933" s="196"/>
      <c r="D933" s="196"/>
      <c r="E933" s="196"/>
      <c r="F933" s="196"/>
      <c r="G933" s="196"/>
      <c r="H933" s="196"/>
      <c r="I933" s="196"/>
      <c r="J933" s="196"/>
      <c r="K933" s="196"/>
      <c r="L933" s="196"/>
      <c r="M933" s="196"/>
      <c r="N933" s="196"/>
      <c r="O933" s="196"/>
      <c r="P933" s="196"/>
      <c r="Q933" s="196"/>
      <c r="R933" s="196"/>
      <c r="S933" s="196"/>
      <c r="T933" s="196"/>
      <c r="U933" s="196"/>
      <c r="V933" s="196"/>
      <c r="W933" s="196"/>
      <c r="X933" s="196"/>
      <c r="Y933" s="196"/>
      <c r="Z933" s="196"/>
    </row>
    <row r="934" spans="1:26" x14ac:dyDescent="0.35">
      <c r="A934" s="196"/>
      <c r="B934" s="196"/>
      <c r="C934" s="196"/>
      <c r="D934" s="196"/>
      <c r="E934" s="196"/>
      <c r="F934" s="196"/>
      <c r="G934" s="196"/>
      <c r="H934" s="196"/>
      <c r="I934" s="196"/>
      <c r="J934" s="196"/>
      <c r="K934" s="196"/>
      <c r="L934" s="196"/>
      <c r="M934" s="196"/>
      <c r="N934" s="196"/>
      <c r="O934" s="196"/>
      <c r="P934" s="196"/>
      <c r="Q934" s="196"/>
      <c r="R934" s="196"/>
      <c r="S934" s="196"/>
      <c r="T934" s="196"/>
      <c r="U934" s="196"/>
      <c r="V934" s="196"/>
      <c r="W934" s="196"/>
      <c r="X934" s="196"/>
      <c r="Y934" s="196"/>
      <c r="Z934" s="196"/>
    </row>
    <row r="935" spans="1:26" x14ac:dyDescent="0.35">
      <c r="A935" s="196"/>
      <c r="B935" s="196"/>
      <c r="C935" s="196"/>
      <c r="D935" s="196"/>
      <c r="E935" s="196"/>
      <c r="F935" s="196"/>
      <c r="G935" s="196"/>
      <c r="H935" s="196"/>
      <c r="I935" s="196"/>
      <c r="J935" s="196"/>
      <c r="K935" s="196"/>
      <c r="L935" s="196"/>
      <c r="M935" s="196"/>
      <c r="N935" s="196"/>
      <c r="O935" s="196"/>
      <c r="P935" s="196"/>
      <c r="Q935" s="196"/>
      <c r="R935" s="196"/>
      <c r="S935" s="196"/>
      <c r="T935" s="196"/>
      <c r="U935" s="196"/>
      <c r="V935" s="196"/>
      <c r="W935" s="196"/>
      <c r="X935" s="196"/>
      <c r="Y935" s="196"/>
      <c r="Z935" s="196"/>
    </row>
    <row r="936" spans="1:26" x14ac:dyDescent="0.35">
      <c r="A936" s="196"/>
      <c r="B936" s="196"/>
      <c r="C936" s="196"/>
      <c r="D936" s="196"/>
      <c r="E936" s="196"/>
      <c r="F936" s="196"/>
      <c r="G936" s="196"/>
      <c r="H936" s="196"/>
      <c r="I936" s="196"/>
      <c r="J936" s="196"/>
      <c r="K936" s="196"/>
      <c r="L936" s="196"/>
      <c r="M936" s="196"/>
      <c r="N936" s="196"/>
      <c r="O936" s="196"/>
      <c r="P936" s="196"/>
      <c r="Q936" s="196"/>
      <c r="R936" s="196"/>
      <c r="S936" s="196"/>
      <c r="T936" s="196"/>
      <c r="U936" s="196"/>
      <c r="V936" s="196"/>
      <c r="W936" s="196"/>
      <c r="X936" s="196"/>
      <c r="Y936" s="196"/>
      <c r="Z936" s="196"/>
    </row>
    <row r="937" spans="1:26" x14ac:dyDescent="0.35">
      <c r="A937" s="196"/>
      <c r="B937" s="196"/>
      <c r="C937" s="196"/>
      <c r="D937" s="196"/>
      <c r="E937" s="196"/>
      <c r="F937" s="196"/>
      <c r="G937" s="196"/>
      <c r="H937" s="196"/>
      <c r="I937" s="196"/>
      <c r="J937" s="196"/>
      <c r="K937" s="196"/>
      <c r="L937" s="196"/>
      <c r="M937" s="196"/>
      <c r="N937" s="196"/>
      <c r="O937" s="196"/>
      <c r="P937" s="196"/>
      <c r="Q937" s="196"/>
      <c r="R937" s="196"/>
      <c r="S937" s="196"/>
      <c r="T937" s="196"/>
      <c r="U937" s="196"/>
      <c r="V937" s="196"/>
      <c r="W937" s="196"/>
      <c r="X937" s="196"/>
      <c r="Y937" s="196"/>
      <c r="Z937" s="196"/>
    </row>
    <row r="938" spans="1:26" x14ac:dyDescent="0.35">
      <c r="A938" s="196"/>
      <c r="B938" s="196"/>
      <c r="C938" s="196"/>
      <c r="D938" s="196"/>
      <c r="E938" s="196"/>
      <c r="F938" s="196"/>
      <c r="G938" s="196"/>
      <c r="H938" s="196"/>
      <c r="I938" s="196"/>
      <c r="J938" s="196"/>
      <c r="K938" s="196"/>
      <c r="L938" s="196"/>
      <c r="M938" s="196"/>
      <c r="N938" s="196"/>
      <c r="O938" s="196"/>
      <c r="P938" s="196"/>
      <c r="Q938" s="196"/>
      <c r="R938" s="196"/>
      <c r="S938" s="196"/>
      <c r="T938" s="196"/>
      <c r="U938" s="196"/>
      <c r="V938" s="196"/>
      <c r="W938" s="196"/>
      <c r="X938" s="196"/>
      <c r="Y938" s="196"/>
      <c r="Z938" s="196"/>
    </row>
    <row r="939" spans="1:26" x14ac:dyDescent="0.35">
      <c r="A939" s="196"/>
      <c r="B939" s="196"/>
      <c r="C939" s="196"/>
      <c r="D939" s="196"/>
      <c r="E939" s="196"/>
      <c r="F939" s="196"/>
      <c r="G939" s="196"/>
      <c r="H939" s="196"/>
      <c r="I939" s="196"/>
      <c r="J939" s="196"/>
      <c r="K939" s="196"/>
      <c r="L939" s="196"/>
      <c r="M939" s="196"/>
      <c r="N939" s="196"/>
      <c r="O939" s="196"/>
      <c r="P939" s="196"/>
      <c r="Q939" s="196"/>
      <c r="R939" s="196"/>
      <c r="S939" s="196"/>
      <c r="T939" s="196"/>
      <c r="U939" s="196"/>
      <c r="V939" s="196"/>
      <c r="W939" s="196"/>
      <c r="X939" s="196"/>
      <c r="Y939" s="196"/>
      <c r="Z939" s="196"/>
    </row>
    <row r="940" spans="1:26" x14ac:dyDescent="0.35">
      <c r="A940" s="196"/>
      <c r="B940" s="196"/>
      <c r="C940" s="196"/>
      <c r="D940" s="196"/>
      <c r="E940" s="196"/>
      <c r="F940" s="196"/>
      <c r="G940" s="196"/>
      <c r="H940" s="196"/>
      <c r="I940" s="196"/>
      <c r="J940" s="196"/>
      <c r="K940" s="196"/>
      <c r="L940" s="196"/>
      <c r="M940" s="196"/>
      <c r="N940" s="196"/>
      <c r="O940" s="196"/>
      <c r="P940" s="196"/>
      <c r="Q940" s="196"/>
      <c r="R940" s="196"/>
      <c r="S940" s="196"/>
      <c r="T940" s="196"/>
      <c r="U940" s="196"/>
      <c r="V940" s="196"/>
      <c r="W940" s="196"/>
      <c r="X940" s="196"/>
      <c r="Y940" s="196"/>
      <c r="Z940" s="196"/>
    </row>
    <row r="941" spans="1:26" x14ac:dyDescent="0.35">
      <c r="A941" s="196"/>
      <c r="B941" s="196"/>
      <c r="C941" s="196"/>
      <c r="D941" s="196"/>
      <c r="E941" s="196"/>
      <c r="F941" s="196"/>
      <c r="G941" s="196"/>
      <c r="H941" s="196"/>
      <c r="I941" s="196"/>
      <c r="J941" s="196"/>
      <c r="K941" s="196"/>
      <c r="L941" s="196"/>
      <c r="M941" s="196"/>
      <c r="N941" s="196"/>
      <c r="O941" s="196"/>
      <c r="P941" s="196"/>
      <c r="Q941" s="196"/>
      <c r="R941" s="196"/>
      <c r="S941" s="196"/>
      <c r="T941" s="196"/>
      <c r="U941" s="196"/>
      <c r="V941" s="196"/>
      <c r="W941" s="196"/>
      <c r="X941" s="196"/>
      <c r="Y941" s="196"/>
      <c r="Z941" s="196"/>
    </row>
    <row r="942" spans="1:26" x14ac:dyDescent="0.35">
      <c r="A942" s="196"/>
      <c r="B942" s="196"/>
      <c r="C942" s="196"/>
      <c r="D942" s="196"/>
      <c r="E942" s="196"/>
      <c r="F942" s="196"/>
      <c r="G942" s="196"/>
      <c r="H942" s="196"/>
      <c r="I942" s="196"/>
      <c r="J942" s="196"/>
      <c r="K942" s="196"/>
      <c r="L942" s="196"/>
      <c r="M942" s="196"/>
      <c r="N942" s="196"/>
      <c r="O942" s="196"/>
      <c r="P942" s="196"/>
      <c r="Q942" s="196"/>
      <c r="R942" s="196"/>
      <c r="S942" s="196"/>
      <c r="T942" s="196"/>
      <c r="U942" s="196"/>
      <c r="V942" s="196"/>
      <c r="W942" s="196"/>
      <c r="X942" s="196"/>
      <c r="Y942" s="196"/>
      <c r="Z942" s="196"/>
    </row>
    <row r="943" spans="1:26" x14ac:dyDescent="0.35">
      <c r="A943" s="196"/>
      <c r="B943" s="196"/>
      <c r="C943" s="196"/>
      <c r="D943" s="196"/>
      <c r="E943" s="196"/>
      <c r="F943" s="196"/>
      <c r="G943" s="196"/>
      <c r="H943" s="196"/>
      <c r="I943" s="196"/>
      <c r="J943" s="196"/>
      <c r="K943" s="196"/>
      <c r="L943" s="196"/>
      <c r="M943" s="196"/>
      <c r="N943" s="196"/>
      <c r="O943" s="196"/>
      <c r="P943" s="196"/>
      <c r="Q943" s="196"/>
      <c r="R943" s="196"/>
      <c r="S943" s="196"/>
      <c r="T943" s="196"/>
      <c r="U943" s="196"/>
      <c r="V943" s="196"/>
      <c r="W943" s="196"/>
      <c r="X943" s="196"/>
      <c r="Y943" s="196"/>
      <c r="Z943" s="196"/>
    </row>
    <row r="944" spans="1:26" x14ac:dyDescent="0.35">
      <c r="A944" s="196"/>
      <c r="B944" s="196"/>
      <c r="C944" s="196"/>
      <c r="D944" s="196"/>
      <c r="E944" s="196"/>
      <c r="F944" s="196"/>
      <c r="G944" s="196"/>
      <c r="H944" s="196"/>
      <c r="I944" s="196"/>
      <c r="J944" s="196"/>
      <c r="K944" s="196"/>
      <c r="L944" s="196"/>
      <c r="M944" s="196"/>
      <c r="N944" s="196"/>
      <c r="O944" s="196"/>
      <c r="P944" s="196"/>
      <c r="Q944" s="196"/>
      <c r="R944" s="196"/>
      <c r="S944" s="196"/>
      <c r="T944" s="196"/>
      <c r="U944" s="196"/>
      <c r="V944" s="196"/>
      <c r="W944" s="196"/>
      <c r="X944" s="196"/>
      <c r="Y944" s="196"/>
      <c r="Z944" s="196"/>
    </row>
    <row r="945" spans="1:26" x14ac:dyDescent="0.35">
      <c r="A945" s="196"/>
      <c r="B945" s="196"/>
      <c r="C945" s="196"/>
      <c r="D945" s="196"/>
      <c r="E945" s="196"/>
      <c r="F945" s="196"/>
      <c r="G945" s="196"/>
      <c r="H945" s="196"/>
      <c r="I945" s="196"/>
      <c r="J945" s="196"/>
      <c r="K945" s="196"/>
      <c r="L945" s="196"/>
      <c r="M945" s="196"/>
      <c r="N945" s="196"/>
      <c r="O945" s="196"/>
      <c r="P945" s="196"/>
      <c r="Q945" s="196"/>
      <c r="R945" s="196"/>
      <c r="S945" s="196"/>
      <c r="T945" s="196"/>
      <c r="U945" s="196"/>
      <c r="V945" s="196"/>
      <c r="W945" s="196"/>
      <c r="X945" s="196"/>
      <c r="Y945" s="196"/>
      <c r="Z945" s="196"/>
    </row>
    <row r="946" spans="1:26" x14ac:dyDescent="0.35">
      <c r="A946" s="196"/>
      <c r="B946" s="196"/>
      <c r="C946" s="196"/>
      <c r="D946" s="196"/>
      <c r="E946" s="196"/>
      <c r="F946" s="196"/>
      <c r="G946" s="196"/>
      <c r="H946" s="196"/>
      <c r="I946" s="196"/>
      <c r="J946" s="196"/>
      <c r="K946" s="196"/>
      <c r="L946" s="196"/>
      <c r="M946" s="196"/>
      <c r="N946" s="196"/>
      <c r="O946" s="196"/>
      <c r="P946" s="196"/>
      <c r="Q946" s="196"/>
      <c r="R946" s="196"/>
      <c r="S946" s="196"/>
      <c r="T946" s="196"/>
      <c r="U946" s="196"/>
      <c r="V946" s="196"/>
      <c r="W946" s="196"/>
      <c r="X946" s="196"/>
      <c r="Y946" s="196"/>
      <c r="Z946" s="196"/>
    </row>
    <row r="947" spans="1:26" x14ac:dyDescent="0.35">
      <c r="A947" s="196"/>
      <c r="B947" s="196"/>
      <c r="C947" s="196"/>
      <c r="D947" s="196"/>
      <c r="E947" s="196"/>
      <c r="F947" s="196"/>
      <c r="G947" s="196"/>
      <c r="H947" s="196"/>
      <c r="I947" s="196"/>
      <c r="J947" s="196"/>
      <c r="K947" s="196"/>
      <c r="L947" s="196"/>
      <c r="M947" s="196"/>
      <c r="N947" s="196"/>
      <c r="O947" s="196"/>
      <c r="P947" s="196"/>
      <c r="Q947" s="196"/>
      <c r="R947" s="196"/>
      <c r="S947" s="196"/>
      <c r="T947" s="196"/>
      <c r="U947" s="196"/>
      <c r="V947" s="196"/>
      <c r="W947" s="196"/>
      <c r="X947" s="196"/>
      <c r="Y947" s="196"/>
      <c r="Z947" s="196"/>
    </row>
    <row r="948" spans="1:26" x14ac:dyDescent="0.35">
      <c r="A948" s="196"/>
      <c r="B948" s="196"/>
      <c r="C948" s="196"/>
      <c r="D948" s="196"/>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row>
    <row r="949" spans="1:26" x14ac:dyDescent="0.35">
      <c r="A949" s="196"/>
      <c r="B949" s="196"/>
      <c r="C949" s="196"/>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row>
    <row r="950" spans="1:26" x14ac:dyDescent="0.35">
      <c r="A950" s="196"/>
      <c r="B950" s="196"/>
      <c r="C950" s="196"/>
      <c r="D950" s="196"/>
      <c r="E950" s="196"/>
      <c r="F950" s="196"/>
      <c r="G950" s="196"/>
      <c r="H950" s="196"/>
      <c r="I950" s="196"/>
      <c r="J950" s="196"/>
      <c r="K950" s="196"/>
      <c r="L950" s="196"/>
      <c r="M950" s="196"/>
      <c r="N950" s="196"/>
      <c r="O950" s="196"/>
      <c r="P950" s="196"/>
      <c r="Q950" s="196"/>
      <c r="R950" s="196"/>
      <c r="S950" s="196"/>
      <c r="T950" s="196"/>
      <c r="U950" s="196"/>
      <c r="V950" s="196"/>
      <c r="W950" s="196"/>
      <c r="X950" s="196"/>
      <c r="Y950" s="196"/>
      <c r="Z950" s="196"/>
    </row>
    <row r="951" spans="1:26" x14ac:dyDescent="0.35">
      <c r="A951" s="196"/>
      <c r="B951" s="196"/>
      <c r="C951" s="196"/>
      <c r="D951" s="196"/>
      <c r="E951" s="196"/>
      <c r="F951" s="196"/>
      <c r="G951" s="196"/>
      <c r="H951" s="196"/>
      <c r="I951" s="196"/>
      <c r="J951" s="196"/>
      <c r="K951" s="196"/>
      <c r="L951" s="196"/>
      <c r="M951" s="196"/>
      <c r="N951" s="196"/>
      <c r="O951" s="196"/>
      <c r="P951" s="196"/>
      <c r="Q951" s="196"/>
      <c r="R951" s="196"/>
      <c r="S951" s="196"/>
      <c r="T951" s="196"/>
      <c r="U951" s="196"/>
      <c r="V951" s="196"/>
      <c r="W951" s="196"/>
      <c r="X951" s="196"/>
      <c r="Y951" s="196"/>
      <c r="Z951" s="196"/>
    </row>
    <row r="952" spans="1:26" x14ac:dyDescent="0.35">
      <c r="A952" s="196"/>
      <c r="B952" s="196"/>
      <c r="C952" s="196"/>
      <c r="D952" s="196"/>
      <c r="E952" s="196"/>
      <c r="F952" s="196"/>
      <c r="G952" s="196"/>
      <c r="H952" s="196"/>
      <c r="I952" s="196"/>
      <c r="J952" s="196"/>
      <c r="K952" s="196"/>
      <c r="L952" s="196"/>
      <c r="M952" s="196"/>
      <c r="N952" s="196"/>
      <c r="O952" s="196"/>
      <c r="P952" s="196"/>
      <c r="Q952" s="196"/>
      <c r="R952" s="196"/>
      <c r="S952" s="196"/>
      <c r="T952" s="196"/>
      <c r="U952" s="196"/>
      <c r="V952" s="196"/>
      <c r="W952" s="196"/>
      <c r="X952" s="196"/>
      <c r="Y952" s="196"/>
      <c r="Z952" s="196"/>
    </row>
    <row r="953" spans="1:26" x14ac:dyDescent="0.35">
      <c r="A953" s="196"/>
      <c r="B953" s="196"/>
      <c r="C953" s="196"/>
      <c r="D953" s="196"/>
      <c r="E953" s="196"/>
      <c r="F953" s="196"/>
      <c r="G953" s="196"/>
      <c r="H953" s="196"/>
      <c r="I953" s="196"/>
      <c r="J953" s="196"/>
      <c r="K953" s="196"/>
      <c r="L953" s="196"/>
      <c r="M953" s="196"/>
      <c r="N953" s="196"/>
      <c r="O953" s="196"/>
      <c r="P953" s="196"/>
      <c r="Q953" s="196"/>
      <c r="R953" s="196"/>
      <c r="S953" s="196"/>
      <c r="T953" s="196"/>
      <c r="U953" s="196"/>
      <c r="V953" s="196"/>
      <c r="W953" s="196"/>
      <c r="X953" s="196"/>
      <c r="Y953" s="196"/>
      <c r="Z953" s="196"/>
    </row>
    <row r="954" spans="1:26" x14ac:dyDescent="0.35">
      <c r="A954" s="196"/>
      <c r="B954" s="196"/>
      <c r="C954" s="196"/>
      <c r="D954" s="196"/>
      <c r="E954" s="196"/>
      <c r="F954" s="196"/>
      <c r="G954" s="196"/>
      <c r="H954" s="196"/>
      <c r="I954" s="196"/>
      <c r="J954" s="196"/>
      <c r="K954" s="196"/>
      <c r="L954" s="196"/>
      <c r="M954" s="196"/>
      <c r="N954" s="196"/>
      <c r="O954" s="196"/>
      <c r="P954" s="196"/>
      <c r="Q954" s="196"/>
      <c r="R954" s="196"/>
      <c r="S954" s="196"/>
      <c r="T954" s="196"/>
      <c r="U954" s="196"/>
      <c r="V954" s="196"/>
      <c r="W954" s="196"/>
      <c r="X954" s="196"/>
      <c r="Y954" s="196"/>
      <c r="Z954" s="196"/>
    </row>
    <row r="955" spans="1:26" x14ac:dyDescent="0.35">
      <c r="A955" s="196"/>
      <c r="B955" s="196"/>
      <c r="C955" s="196"/>
      <c r="D955" s="196"/>
      <c r="E955" s="196"/>
      <c r="F955" s="196"/>
      <c r="G955" s="196"/>
      <c r="H955" s="196"/>
      <c r="I955" s="196"/>
      <c r="J955" s="196"/>
      <c r="K955" s="196"/>
      <c r="L955" s="196"/>
      <c r="M955" s="196"/>
      <c r="N955" s="196"/>
      <c r="O955" s="196"/>
      <c r="P955" s="196"/>
      <c r="Q955" s="196"/>
      <c r="R955" s="196"/>
      <c r="S955" s="196"/>
      <c r="T955" s="196"/>
      <c r="U955" s="196"/>
      <c r="V955" s="196"/>
      <c r="W955" s="196"/>
      <c r="X955" s="196"/>
      <c r="Y955" s="196"/>
      <c r="Z955" s="196"/>
    </row>
    <row r="956" spans="1:26" x14ac:dyDescent="0.35">
      <c r="A956" s="196"/>
      <c r="B956" s="196"/>
      <c r="C956" s="196"/>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c r="Z956" s="196"/>
    </row>
    <row r="957" spans="1:26" x14ac:dyDescent="0.35">
      <c r="A957" s="196"/>
      <c r="B957" s="196"/>
      <c r="C957" s="196"/>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c r="Z957" s="196"/>
    </row>
    <row r="958" spans="1:26" x14ac:dyDescent="0.35">
      <c r="A958" s="196"/>
      <c r="B958" s="196"/>
      <c r="C958" s="196"/>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c r="Z958" s="196"/>
    </row>
    <row r="959" spans="1:26" x14ac:dyDescent="0.35">
      <c r="A959" s="196"/>
      <c r="B959" s="196"/>
      <c r="C959" s="196"/>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c r="Z959" s="196"/>
    </row>
    <row r="960" spans="1:26" x14ac:dyDescent="0.35">
      <c r="A960" s="196"/>
      <c r="B960" s="196"/>
      <c r="C960" s="196"/>
      <c r="D960" s="196"/>
      <c r="E960" s="196"/>
      <c r="F960" s="196"/>
      <c r="G960" s="196"/>
      <c r="H960" s="196"/>
      <c r="I960" s="196"/>
      <c r="J960" s="196"/>
      <c r="K960" s="196"/>
      <c r="L960" s="196"/>
      <c r="M960" s="196"/>
      <c r="N960" s="196"/>
      <c r="O960" s="196"/>
      <c r="P960" s="196"/>
      <c r="Q960" s="196"/>
      <c r="R960" s="196"/>
      <c r="S960" s="196"/>
      <c r="T960" s="196"/>
      <c r="U960" s="196"/>
      <c r="V960" s="196"/>
      <c r="W960" s="196"/>
      <c r="X960" s="196"/>
      <c r="Y960" s="196"/>
      <c r="Z960" s="196"/>
    </row>
    <row r="961" spans="1:26" x14ac:dyDescent="0.35">
      <c r="A961" s="196"/>
      <c r="B961" s="196"/>
      <c r="C961" s="196"/>
      <c r="D961" s="196"/>
      <c r="E961" s="196"/>
      <c r="F961" s="196"/>
      <c r="G961" s="196"/>
      <c r="H961" s="196"/>
      <c r="I961" s="196"/>
      <c r="J961" s="196"/>
      <c r="K961" s="196"/>
      <c r="L961" s="196"/>
      <c r="M961" s="196"/>
      <c r="N961" s="196"/>
      <c r="O961" s="196"/>
      <c r="P961" s="196"/>
      <c r="Q961" s="196"/>
      <c r="R961" s="196"/>
      <c r="S961" s="196"/>
      <c r="T961" s="196"/>
      <c r="U961" s="196"/>
      <c r="V961" s="196"/>
      <c r="W961" s="196"/>
      <c r="X961" s="196"/>
      <c r="Y961" s="196"/>
      <c r="Z961" s="196"/>
    </row>
    <row r="962" spans="1:26" x14ac:dyDescent="0.35">
      <c r="A962" s="196"/>
      <c r="B962" s="196"/>
      <c r="C962" s="196"/>
      <c r="D962" s="196"/>
      <c r="E962" s="196"/>
      <c r="F962" s="196"/>
      <c r="G962" s="196"/>
      <c r="H962" s="196"/>
      <c r="I962" s="196"/>
      <c r="J962" s="196"/>
      <c r="K962" s="196"/>
      <c r="L962" s="196"/>
      <c r="M962" s="196"/>
      <c r="N962" s="196"/>
      <c r="O962" s="196"/>
      <c r="P962" s="196"/>
      <c r="Q962" s="196"/>
      <c r="R962" s="196"/>
      <c r="S962" s="196"/>
      <c r="T962" s="196"/>
      <c r="U962" s="196"/>
      <c r="V962" s="196"/>
      <c r="W962" s="196"/>
      <c r="X962" s="196"/>
      <c r="Y962" s="196"/>
      <c r="Z962" s="196"/>
    </row>
    <row r="963" spans="1:26" x14ac:dyDescent="0.35">
      <c r="A963" s="196"/>
      <c r="B963" s="196"/>
      <c r="C963" s="196"/>
      <c r="D963" s="196"/>
      <c r="E963" s="196"/>
      <c r="F963" s="196"/>
      <c r="G963" s="196"/>
      <c r="H963" s="196"/>
      <c r="I963" s="196"/>
      <c r="J963" s="196"/>
      <c r="K963" s="196"/>
      <c r="L963" s="196"/>
      <c r="M963" s="196"/>
      <c r="N963" s="196"/>
      <c r="O963" s="196"/>
      <c r="P963" s="196"/>
      <c r="Q963" s="196"/>
      <c r="R963" s="196"/>
      <c r="S963" s="196"/>
      <c r="T963" s="196"/>
      <c r="U963" s="196"/>
      <c r="V963" s="196"/>
      <c r="W963" s="196"/>
      <c r="X963" s="196"/>
      <c r="Y963" s="196"/>
      <c r="Z963" s="196"/>
    </row>
    <row r="964" spans="1:26" x14ac:dyDescent="0.35">
      <c r="A964" s="196"/>
      <c r="B964" s="196"/>
      <c r="C964" s="196"/>
      <c r="D964" s="196"/>
      <c r="E964" s="196"/>
      <c r="F964" s="196"/>
      <c r="G964" s="196"/>
      <c r="H964" s="196"/>
      <c r="I964" s="196"/>
      <c r="J964" s="196"/>
      <c r="K964" s="196"/>
      <c r="L964" s="196"/>
      <c r="M964" s="196"/>
      <c r="N964" s="196"/>
      <c r="O964" s="196"/>
      <c r="P964" s="196"/>
      <c r="Q964" s="196"/>
      <c r="R964" s="196"/>
      <c r="S964" s="196"/>
      <c r="T964" s="196"/>
      <c r="U964" s="196"/>
      <c r="V964" s="196"/>
      <c r="W964" s="196"/>
      <c r="X964" s="196"/>
      <c r="Y964" s="196"/>
      <c r="Z964" s="196"/>
    </row>
    <row r="965" spans="1:26" x14ac:dyDescent="0.35">
      <c r="A965" s="196"/>
      <c r="B965" s="196"/>
      <c r="C965" s="196"/>
      <c r="D965" s="196"/>
      <c r="E965" s="196"/>
      <c r="F965" s="196"/>
      <c r="G965" s="196"/>
      <c r="H965" s="196"/>
      <c r="I965" s="196"/>
      <c r="J965" s="196"/>
      <c r="K965" s="196"/>
      <c r="L965" s="196"/>
      <c r="M965" s="196"/>
      <c r="N965" s="196"/>
      <c r="O965" s="196"/>
      <c r="P965" s="196"/>
      <c r="Q965" s="196"/>
      <c r="R965" s="196"/>
      <c r="S965" s="196"/>
      <c r="T965" s="196"/>
      <c r="U965" s="196"/>
      <c r="V965" s="196"/>
      <c r="W965" s="196"/>
      <c r="X965" s="196"/>
      <c r="Y965" s="196"/>
      <c r="Z965" s="196"/>
    </row>
    <row r="966" spans="1:26" x14ac:dyDescent="0.35">
      <c r="A966" s="196"/>
      <c r="B966" s="196"/>
      <c r="C966" s="196"/>
      <c r="D966" s="196"/>
      <c r="E966" s="196"/>
      <c r="F966" s="196"/>
      <c r="G966" s="196"/>
      <c r="H966" s="196"/>
      <c r="I966" s="196"/>
      <c r="J966" s="196"/>
      <c r="K966" s="196"/>
      <c r="L966" s="196"/>
      <c r="M966" s="196"/>
      <c r="N966" s="196"/>
      <c r="O966" s="196"/>
      <c r="P966" s="196"/>
      <c r="Q966" s="196"/>
      <c r="R966" s="196"/>
      <c r="S966" s="196"/>
      <c r="T966" s="196"/>
      <c r="U966" s="196"/>
      <c r="V966" s="196"/>
      <c r="W966" s="196"/>
      <c r="X966" s="196"/>
      <c r="Y966" s="196"/>
      <c r="Z966" s="196"/>
    </row>
    <row r="967" spans="1:26" x14ac:dyDescent="0.35">
      <c r="A967" s="196"/>
      <c r="B967" s="196"/>
      <c r="C967" s="196"/>
      <c r="D967" s="196"/>
      <c r="E967" s="196"/>
      <c r="F967" s="196"/>
      <c r="G967" s="196"/>
      <c r="H967" s="196"/>
      <c r="I967" s="196"/>
      <c r="J967" s="196"/>
      <c r="K967" s="196"/>
      <c r="L967" s="196"/>
      <c r="M967" s="196"/>
      <c r="N967" s="196"/>
      <c r="O967" s="196"/>
      <c r="P967" s="196"/>
      <c r="Q967" s="196"/>
      <c r="R967" s="196"/>
      <c r="S967" s="196"/>
      <c r="T967" s="196"/>
      <c r="U967" s="196"/>
      <c r="V967" s="196"/>
      <c r="W967" s="196"/>
      <c r="X967" s="196"/>
      <c r="Y967" s="196"/>
      <c r="Z967" s="196"/>
    </row>
    <row r="968" spans="1:26" x14ac:dyDescent="0.35">
      <c r="A968" s="196"/>
      <c r="B968" s="196"/>
      <c r="C968" s="196"/>
      <c r="D968" s="196"/>
      <c r="E968" s="196"/>
      <c r="F968" s="196"/>
      <c r="G968" s="196"/>
      <c r="H968" s="196"/>
      <c r="I968" s="196"/>
      <c r="J968" s="196"/>
      <c r="K968" s="196"/>
      <c r="L968" s="196"/>
      <c r="M968" s="196"/>
      <c r="N968" s="196"/>
      <c r="O968" s="196"/>
      <c r="P968" s="196"/>
      <c r="Q968" s="196"/>
      <c r="R968" s="196"/>
      <c r="S968" s="196"/>
      <c r="T968" s="196"/>
      <c r="U968" s="196"/>
      <c r="V968" s="196"/>
      <c r="W968" s="196"/>
      <c r="X968" s="196"/>
      <c r="Y968" s="196"/>
      <c r="Z968" s="196"/>
    </row>
    <row r="969" spans="1:26" x14ac:dyDescent="0.35">
      <c r="A969" s="196"/>
      <c r="B969" s="196"/>
      <c r="C969" s="196"/>
      <c r="D969" s="196"/>
      <c r="E969" s="196"/>
      <c r="F969" s="196"/>
      <c r="G969" s="196"/>
      <c r="H969" s="196"/>
      <c r="I969" s="196"/>
      <c r="J969" s="196"/>
      <c r="K969" s="196"/>
      <c r="L969" s="196"/>
      <c r="M969" s="196"/>
      <c r="N969" s="196"/>
      <c r="O969" s="196"/>
      <c r="P969" s="196"/>
      <c r="Q969" s="196"/>
      <c r="R969" s="196"/>
      <c r="S969" s="196"/>
      <c r="T969" s="196"/>
      <c r="U969" s="196"/>
      <c r="V969" s="196"/>
      <c r="W969" s="196"/>
      <c r="X969" s="196"/>
      <c r="Y969" s="196"/>
      <c r="Z969" s="196"/>
    </row>
    <row r="970" spans="1:26" x14ac:dyDescent="0.35">
      <c r="A970" s="196"/>
      <c r="B970" s="196"/>
      <c r="C970" s="196"/>
      <c r="D970" s="196"/>
      <c r="E970" s="196"/>
      <c r="F970" s="196"/>
      <c r="G970" s="196"/>
      <c r="H970" s="196"/>
      <c r="I970" s="196"/>
      <c r="J970" s="196"/>
      <c r="K970" s="196"/>
      <c r="L970" s="196"/>
      <c r="M970" s="196"/>
      <c r="N970" s="196"/>
      <c r="O970" s="196"/>
      <c r="P970" s="196"/>
      <c r="Q970" s="196"/>
      <c r="R970" s="196"/>
      <c r="S970" s="196"/>
      <c r="T970" s="196"/>
      <c r="U970" s="196"/>
      <c r="V970" s="196"/>
      <c r="W970" s="196"/>
      <c r="X970" s="196"/>
      <c r="Y970" s="196"/>
      <c r="Z970" s="196"/>
    </row>
    <row r="971" spans="1:26" x14ac:dyDescent="0.35">
      <c r="A971" s="196"/>
      <c r="B971" s="196"/>
      <c r="C971" s="196"/>
      <c r="D971" s="196"/>
      <c r="E971" s="196"/>
      <c r="F971" s="196"/>
      <c r="G971" s="196"/>
      <c r="H971" s="196"/>
      <c r="I971" s="196"/>
      <c r="J971" s="196"/>
      <c r="K971" s="196"/>
      <c r="L971" s="196"/>
      <c r="M971" s="196"/>
      <c r="N971" s="196"/>
      <c r="O971" s="196"/>
      <c r="P971" s="196"/>
      <c r="Q971" s="196"/>
      <c r="R971" s="196"/>
      <c r="S971" s="196"/>
      <c r="T971" s="196"/>
      <c r="U971" s="196"/>
      <c r="V971" s="196"/>
      <c r="W971" s="196"/>
      <c r="X971" s="196"/>
      <c r="Y971" s="196"/>
      <c r="Z971" s="196"/>
    </row>
    <row r="972" spans="1:26" x14ac:dyDescent="0.35">
      <c r="A972" s="196"/>
      <c r="B972" s="196"/>
      <c r="C972" s="196"/>
      <c r="D972" s="196"/>
      <c r="E972" s="196"/>
      <c r="F972" s="196"/>
      <c r="G972" s="196"/>
      <c r="H972" s="196"/>
      <c r="I972" s="196"/>
      <c r="J972" s="196"/>
      <c r="K972" s="196"/>
      <c r="L972" s="196"/>
      <c r="M972" s="196"/>
      <c r="N972" s="196"/>
      <c r="O972" s="196"/>
      <c r="P972" s="196"/>
      <c r="Q972" s="196"/>
      <c r="R972" s="196"/>
      <c r="S972" s="196"/>
      <c r="T972" s="196"/>
      <c r="U972" s="196"/>
      <c r="V972" s="196"/>
      <c r="W972" s="196"/>
      <c r="X972" s="196"/>
      <c r="Y972" s="196"/>
      <c r="Z972" s="196"/>
    </row>
    <row r="973" spans="1:26" x14ac:dyDescent="0.35">
      <c r="A973" s="196"/>
      <c r="B973" s="196"/>
      <c r="C973" s="196"/>
      <c r="D973" s="196"/>
      <c r="E973" s="196"/>
      <c r="F973" s="196"/>
      <c r="G973" s="196"/>
      <c r="H973" s="196"/>
      <c r="I973" s="196"/>
      <c r="J973" s="196"/>
      <c r="K973" s="196"/>
      <c r="L973" s="196"/>
      <c r="M973" s="196"/>
      <c r="N973" s="196"/>
      <c r="O973" s="196"/>
      <c r="P973" s="196"/>
      <c r="Q973" s="196"/>
      <c r="R973" s="196"/>
      <c r="S973" s="196"/>
      <c r="T973" s="196"/>
      <c r="U973" s="196"/>
      <c r="V973" s="196"/>
      <c r="W973" s="196"/>
      <c r="X973" s="196"/>
      <c r="Y973" s="196"/>
      <c r="Z973" s="196"/>
    </row>
    <row r="974" spans="1:26" x14ac:dyDescent="0.35">
      <c r="A974" s="196"/>
      <c r="B974" s="196"/>
      <c r="C974" s="196"/>
      <c r="D974" s="196"/>
      <c r="E974" s="196"/>
      <c r="F974" s="196"/>
      <c r="G974" s="196"/>
      <c r="H974" s="196"/>
      <c r="I974" s="196"/>
      <c r="J974" s="196"/>
      <c r="K974" s="196"/>
      <c r="L974" s="196"/>
      <c r="M974" s="196"/>
      <c r="N974" s="196"/>
      <c r="O974" s="196"/>
      <c r="P974" s="196"/>
      <c r="Q974" s="196"/>
      <c r="R974" s="196"/>
      <c r="S974" s="196"/>
      <c r="T974" s="196"/>
      <c r="U974" s="196"/>
      <c r="V974" s="196"/>
      <c r="W974" s="196"/>
      <c r="X974" s="196"/>
      <c r="Y974" s="196"/>
      <c r="Z974" s="196"/>
    </row>
    <row r="975" spans="1:26" x14ac:dyDescent="0.35">
      <c r="A975" s="196"/>
      <c r="B975" s="196"/>
      <c r="C975" s="196"/>
      <c r="D975" s="196"/>
      <c r="E975" s="196"/>
      <c r="F975" s="196"/>
      <c r="G975" s="196"/>
      <c r="H975" s="196"/>
      <c r="I975" s="196"/>
      <c r="J975" s="196"/>
      <c r="K975" s="196"/>
      <c r="L975" s="196"/>
      <c r="M975" s="196"/>
      <c r="N975" s="196"/>
      <c r="O975" s="196"/>
      <c r="P975" s="196"/>
      <c r="Q975" s="196"/>
      <c r="R975" s="196"/>
      <c r="S975" s="196"/>
      <c r="T975" s="196"/>
      <c r="U975" s="196"/>
      <c r="V975" s="196"/>
      <c r="W975" s="196"/>
      <c r="X975" s="196"/>
      <c r="Y975" s="196"/>
      <c r="Z975" s="196"/>
    </row>
    <row r="976" spans="1:26" x14ac:dyDescent="0.35">
      <c r="A976" s="196"/>
      <c r="B976" s="196"/>
      <c r="C976" s="196"/>
      <c r="D976" s="196"/>
      <c r="E976" s="196"/>
      <c r="F976" s="196"/>
      <c r="G976" s="196"/>
      <c r="H976" s="196"/>
      <c r="I976" s="196"/>
      <c r="J976" s="196"/>
      <c r="K976" s="196"/>
      <c r="L976" s="196"/>
      <c r="M976" s="196"/>
      <c r="N976" s="196"/>
      <c r="O976" s="196"/>
      <c r="P976" s="196"/>
      <c r="Q976" s="196"/>
      <c r="R976" s="196"/>
      <c r="S976" s="196"/>
      <c r="T976" s="196"/>
      <c r="U976" s="196"/>
      <c r="V976" s="196"/>
      <c r="W976" s="196"/>
      <c r="X976" s="196"/>
      <c r="Y976" s="196"/>
      <c r="Z976" s="196"/>
    </row>
    <row r="977" spans="1:26" x14ac:dyDescent="0.35">
      <c r="A977" s="196"/>
      <c r="B977" s="196"/>
      <c r="C977" s="196"/>
      <c r="D977" s="196"/>
      <c r="E977" s="196"/>
      <c r="F977" s="196"/>
      <c r="G977" s="196"/>
      <c r="H977" s="196"/>
      <c r="I977" s="196"/>
      <c r="J977" s="196"/>
      <c r="K977" s="196"/>
      <c r="L977" s="196"/>
      <c r="M977" s="196"/>
      <c r="N977" s="196"/>
      <c r="O977" s="196"/>
      <c r="P977" s="196"/>
      <c r="Q977" s="196"/>
      <c r="R977" s="196"/>
      <c r="S977" s="196"/>
      <c r="T977" s="196"/>
      <c r="U977" s="196"/>
      <c r="V977" s="196"/>
      <c r="W977" s="196"/>
      <c r="X977" s="196"/>
      <c r="Y977" s="196"/>
      <c r="Z977" s="196"/>
    </row>
    <row r="978" spans="1:26" x14ac:dyDescent="0.35">
      <c r="A978" s="196"/>
      <c r="B978" s="196"/>
      <c r="C978" s="196"/>
      <c r="D978" s="196"/>
      <c r="E978" s="196"/>
      <c r="F978" s="196"/>
      <c r="G978" s="196"/>
      <c r="H978" s="196"/>
      <c r="I978" s="196"/>
      <c r="J978" s="196"/>
      <c r="K978" s="196"/>
      <c r="L978" s="196"/>
      <c r="M978" s="196"/>
      <c r="N978" s="196"/>
      <c r="O978" s="196"/>
      <c r="P978" s="196"/>
      <c r="Q978" s="196"/>
      <c r="R978" s="196"/>
      <c r="S978" s="196"/>
      <c r="T978" s="196"/>
      <c r="U978" s="196"/>
      <c r="V978" s="196"/>
      <c r="W978" s="196"/>
      <c r="X978" s="196"/>
      <c r="Y978" s="196"/>
      <c r="Z978" s="196"/>
    </row>
    <row r="979" spans="1:26" x14ac:dyDescent="0.35">
      <c r="A979" s="196"/>
      <c r="B979" s="196"/>
      <c r="C979" s="196"/>
      <c r="D979" s="196"/>
      <c r="E979" s="196"/>
      <c r="F979" s="196"/>
      <c r="G979" s="196"/>
      <c r="H979" s="196"/>
      <c r="I979" s="196"/>
      <c r="J979" s="196"/>
      <c r="K979" s="196"/>
      <c r="L979" s="196"/>
      <c r="M979" s="196"/>
      <c r="N979" s="196"/>
      <c r="O979" s="196"/>
      <c r="P979" s="196"/>
      <c r="Q979" s="196"/>
      <c r="R979" s="196"/>
      <c r="S979" s="196"/>
      <c r="T979" s="196"/>
      <c r="U979" s="196"/>
      <c r="V979" s="196"/>
      <c r="W979" s="196"/>
      <c r="X979" s="196"/>
      <c r="Y979" s="196"/>
      <c r="Z979" s="196"/>
    </row>
    <row r="980" spans="1:26" x14ac:dyDescent="0.35">
      <c r="A980" s="196"/>
      <c r="B980" s="196"/>
      <c r="C980" s="196"/>
      <c r="D980" s="196"/>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row>
    <row r="981" spans="1:26" x14ac:dyDescent="0.35">
      <c r="A981" s="196"/>
      <c r="B981" s="196"/>
      <c r="C981" s="196"/>
      <c r="D981" s="196"/>
      <c r="E981" s="196"/>
      <c r="F981" s="196"/>
      <c r="G981" s="196"/>
      <c r="H981" s="196"/>
      <c r="I981" s="196"/>
      <c r="J981" s="196"/>
      <c r="K981" s="196"/>
      <c r="L981" s="196"/>
      <c r="M981" s="196"/>
      <c r="N981" s="196"/>
      <c r="O981" s="196"/>
      <c r="P981" s="196"/>
      <c r="Q981" s="196"/>
      <c r="R981" s="196"/>
      <c r="S981" s="196"/>
      <c r="T981" s="196"/>
      <c r="U981" s="196"/>
      <c r="V981" s="196"/>
      <c r="W981" s="196"/>
      <c r="X981" s="196"/>
      <c r="Y981" s="196"/>
      <c r="Z981" s="196"/>
    </row>
    <row r="982" spans="1:26" x14ac:dyDescent="0.35">
      <c r="A982" s="196"/>
      <c r="B982" s="196"/>
      <c r="C982" s="196"/>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row>
    <row r="983" spans="1:26" x14ac:dyDescent="0.35">
      <c r="A983" s="196"/>
      <c r="B983" s="196"/>
      <c r="C983" s="196"/>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row>
    <row r="984" spans="1:26" x14ac:dyDescent="0.35">
      <c r="A984" s="196"/>
      <c r="B984" s="196"/>
      <c r="C984" s="196"/>
      <c r="D984" s="196"/>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row>
    <row r="985" spans="1:26" x14ac:dyDescent="0.35">
      <c r="A985" s="196"/>
      <c r="B985" s="196"/>
      <c r="C985" s="196"/>
      <c r="D985" s="196"/>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row>
    <row r="986" spans="1:26" x14ac:dyDescent="0.35">
      <c r="A986" s="196"/>
      <c r="B986" s="196"/>
      <c r="C986" s="196"/>
      <c r="D986" s="196"/>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row>
    <row r="987" spans="1:26" x14ac:dyDescent="0.35">
      <c r="A987" s="196"/>
      <c r="B987" s="196"/>
      <c r="C987" s="196"/>
      <c r="D987" s="196"/>
      <c r="E987" s="196"/>
      <c r="F987" s="196"/>
      <c r="G987" s="196"/>
      <c r="H987" s="196"/>
      <c r="I987" s="196"/>
      <c r="J987" s="196"/>
      <c r="K987" s="196"/>
      <c r="L987" s="196"/>
      <c r="M987" s="196"/>
      <c r="N987" s="196"/>
      <c r="O987" s="196"/>
      <c r="P987" s="196"/>
      <c r="Q987" s="196"/>
      <c r="R987" s="196"/>
      <c r="S987" s="196"/>
      <c r="T987" s="196"/>
      <c r="U987" s="196"/>
      <c r="V987" s="196"/>
      <c r="W987" s="196"/>
      <c r="X987" s="196"/>
      <c r="Y987" s="196"/>
      <c r="Z987" s="196"/>
    </row>
    <row r="988" spans="1:26" x14ac:dyDescent="0.35">
      <c r="A988" s="196"/>
      <c r="B988" s="196"/>
      <c r="C988" s="196"/>
      <c r="D988" s="196"/>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row>
    <row r="989" spans="1:26" x14ac:dyDescent="0.35">
      <c r="A989" s="196"/>
      <c r="B989" s="196"/>
      <c r="C989" s="196"/>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row>
    <row r="990" spans="1:26" x14ac:dyDescent="0.35">
      <c r="A990" s="196"/>
      <c r="B990" s="196"/>
      <c r="C990" s="196"/>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row>
    <row r="991" spans="1:26" x14ac:dyDescent="0.35">
      <c r="A991" s="196"/>
      <c r="B991" s="196"/>
      <c r="C991" s="196"/>
      <c r="D991" s="196"/>
      <c r="E991" s="196"/>
      <c r="F991" s="196"/>
      <c r="G991" s="196"/>
      <c r="H991" s="196"/>
      <c r="I991" s="196"/>
      <c r="J991" s="196"/>
      <c r="K991" s="196"/>
      <c r="L991" s="196"/>
      <c r="M991" s="196"/>
      <c r="N991" s="196"/>
      <c r="O991" s="196"/>
      <c r="P991" s="196"/>
      <c r="Q991" s="196"/>
      <c r="R991" s="196"/>
      <c r="S991" s="196"/>
      <c r="T991" s="196"/>
      <c r="U991" s="196"/>
      <c r="V991" s="196"/>
      <c r="W991" s="196"/>
      <c r="X991" s="196"/>
      <c r="Y991" s="196"/>
      <c r="Z991" s="196"/>
    </row>
    <row r="992" spans="1:26" x14ac:dyDescent="0.35">
      <c r="A992" s="196"/>
      <c r="B992" s="196"/>
      <c r="C992" s="196"/>
      <c r="D992" s="196"/>
      <c r="E992" s="196"/>
      <c r="F992" s="196"/>
      <c r="G992" s="196"/>
      <c r="H992" s="196"/>
      <c r="I992" s="196"/>
      <c r="J992" s="196"/>
      <c r="K992" s="196"/>
      <c r="L992" s="196"/>
      <c r="M992" s="196"/>
      <c r="N992" s="196"/>
      <c r="O992" s="196"/>
      <c r="P992" s="196"/>
      <c r="Q992" s="196"/>
      <c r="R992" s="196"/>
      <c r="S992" s="196"/>
      <c r="T992" s="196"/>
      <c r="U992" s="196"/>
      <c r="V992" s="196"/>
      <c r="W992" s="196"/>
      <c r="X992" s="196"/>
      <c r="Y992" s="196"/>
      <c r="Z992" s="196"/>
    </row>
    <row r="993" spans="1:26" x14ac:dyDescent="0.35">
      <c r="A993" s="196"/>
      <c r="B993" s="196"/>
      <c r="C993" s="196"/>
      <c r="D993" s="196"/>
      <c r="E993" s="196"/>
      <c r="F993" s="196"/>
      <c r="G993" s="196"/>
      <c r="H993" s="196"/>
      <c r="I993" s="196"/>
      <c r="J993" s="196"/>
      <c r="K993" s="196"/>
      <c r="L993" s="196"/>
      <c r="M993" s="196"/>
      <c r="N993" s="196"/>
      <c r="O993" s="196"/>
      <c r="P993" s="196"/>
      <c r="Q993" s="196"/>
      <c r="R993" s="196"/>
      <c r="S993" s="196"/>
      <c r="T993" s="196"/>
      <c r="U993" s="196"/>
      <c r="V993" s="196"/>
      <c r="W993" s="196"/>
      <c r="X993" s="196"/>
      <c r="Y993" s="196"/>
      <c r="Z993" s="196"/>
    </row>
    <row r="994" spans="1:26" x14ac:dyDescent="0.35">
      <c r="A994" s="196"/>
      <c r="B994" s="196"/>
      <c r="C994" s="196"/>
      <c r="D994" s="196"/>
      <c r="E994" s="196"/>
      <c r="F994" s="196"/>
      <c r="G994" s="196"/>
      <c r="H994" s="196"/>
      <c r="I994" s="196"/>
      <c r="J994" s="196"/>
      <c r="K994" s="196"/>
      <c r="L994" s="196"/>
      <c r="M994" s="196"/>
      <c r="N994" s="196"/>
      <c r="O994" s="196"/>
      <c r="P994" s="196"/>
      <c r="Q994" s="196"/>
      <c r="R994" s="196"/>
      <c r="S994" s="196"/>
      <c r="T994" s="196"/>
      <c r="U994" s="196"/>
      <c r="V994" s="196"/>
      <c r="W994" s="196"/>
      <c r="X994" s="196"/>
      <c r="Y994" s="196"/>
      <c r="Z994" s="196"/>
    </row>
    <row r="995" spans="1:26" x14ac:dyDescent="0.35">
      <c r="A995" s="196"/>
      <c r="B995" s="196"/>
      <c r="C995" s="196"/>
      <c r="D995" s="196"/>
      <c r="E995" s="196"/>
      <c r="F995" s="196"/>
      <c r="G995" s="196"/>
      <c r="H995" s="196"/>
      <c r="I995" s="196"/>
      <c r="J995" s="196"/>
      <c r="K995" s="196"/>
      <c r="L995" s="196"/>
      <c r="M995" s="196"/>
      <c r="N995" s="196"/>
      <c r="O995" s="196"/>
      <c r="P995" s="196"/>
      <c r="Q995" s="196"/>
      <c r="R995" s="196"/>
      <c r="S995" s="196"/>
      <c r="T995" s="196"/>
      <c r="U995" s="196"/>
      <c r="V995" s="196"/>
      <c r="W995" s="196"/>
      <c r="X995" s="196"/>
      <c r="Y995" s="196"/>
      <c r="Z995" s="196"/>
    </row>
    <row r="996" spans="1:26" x14ac:dyDescent="0.35">
      <c r="A996" s="196"/>
      <c r="B996" s="196"/>
      <c r="C996" s="196"/>
      <c r="D996" s="196"/>
      <c r="E996" s="196"/>
      <c r="F996" s="196"/>
      <c r="G996" s="196"/>
      <c r="H996" s="196"/>
      <c r="I996" s="196"/>
      <c r="J996" s="196"/>
      <c r="K996" s="196"/>
      <c r="L996" s="196"/>
      <c r="M996" s="196"/>
      <c r="N996" s="196"/>
      <c r="O996" s="196"/>
      <c r="P996" s="196"/>
      <c r="Q996" s="196"/>
      <c r="R996" s="196"/>
      <c r="S996" s="196"/>
      <c r="T996" s="196"/>
      <c r="U996" s="196"/>
      <c r="V996" s="196"/>
      <c r="W996" s="196"/>
      <c r="X996" s="196"/>
      <c r="Y996" s="196"/>
      <c r="Z996" s="196"/>
    </row>
    <row r="997" spans="1:26" x14ac:dyDescent="0.35">
      <c r="A997" s="196"/>
      <c r="B997" s="196"/>
      <c r="C997" s="196"/>
      <c r="D997" s="196"/>
      <c r="E997" s="196"/>
      <c r="F997" s="196"/>
      <c r="G997" s="196"/>
      <c r="H997" s="196"/>
      <c r="I997" s="196"/>
      <c r="J997" s="196"/>
      <c r="K997" s="196"/>
      <c r="L997" s="196"/>
      <c r="M997" s="196"/>
      <c r="N997" s="196"/>
      <c r="O997" s="196"/>
      <c r="P997" s="196"/>
      <c r="Q997" s="196"/>
      <c r="R997" s="196"/>
      <c r="S997" s="196"/>
      <c r="T997" s="196"/>
      <c r="U997" s="196"/>
      <c r="V997" s="196"/>
      <c r="W997" s="196"/>
      <c r="X997" s="196"/>
      <c r="Y997" s="196"/>
      <c r="Z997" s="196"/>
    </row>
    <row r="998" spans="1:26" x14ac:dyDescent="0.35">
      <c r="A998" s="196"/>
      <c r="B998" s="196"/>
      <c r="C998" s="196"/>
      <c r="D998" s="196"/>
      <c r="E998" s="196"/>
      <c r="F998" s="196"/>
      <c r="G998" s="196"/>
      <c r="H998" s="196"/>
      <c r="I998" s="196"/>
      <c r="J998" s="196"/>
      <c r="K998" s="196"/>
      <c r="L998" s="196"/>
      <c r="M998" s="196"/>
      <c r="N998" s="196"/>
      <c r="O998" s="196"/>
      <c r="P998" s="196"/>
      <c r="Q998" s="196"/>
      <c r="R998" s="196"/>
      <c r="S998" s="196"/>
      <c r="T998" s="196"/>
      <c r="U998" s="196"/>
      <c r="V998" s="196"/>
      <c r="W998" s="196"/>
      <c r="X998" s="196"/>
      <c r="Y998" s="196"/>
      <c r="Z998" s="196"/>
    </row>
    <row r="999" spans="1:26" x14ac:dyDescent="0.35">
      <c r="A999" s="196"/>
      <c r="B999" s="196"/>
      <c r="C999" s="196"/>
      <c r="D999" s="196"/>
      <c r="E999" s="196"/>
      <c r="F999" s="196"/>
      <c r="G999" s="196"/>
      <c r="H999" s="196"/>
      <c r="I999" s="196"/>
      <c r="J999" s="196"/>
      <c r="K999" s="196"/>
      <c r="L999" s="196"/>
      <c r="M999" s="196"/>
      <c r="N999" s="196"/>
      <c r="O999" s="196"/>
      <c r="P999" s="196"/>
      <c r="Q999" s="196"/>
      <c r="R999" s="196"/>
      <c r="S999" s="196"/>
      <c r="T999" s="196"/>
      <c r="U999" s="196"/>
      <c r="V999" s="196"/>
      <c r="W999" s="196"/>
      <c r="X999" s="196"/>
      <c r="Y999" s="196"/>
      <c r="Z999" s="196"/>
    </row>
    <row r="1000" spans="1:26" x14ac:dyDescent="0.35">
      <c r="A1000" s="196"/>
      <c r="B1000" s="196"/>
      <c r="C1000" s="196"/>
      <c r="D1000" s="196"/>
      <c r="E1000" s="196"/>
      <c r="F1000" s="196"/>
      <c r="G1000" s="196"/>
      <c r="H1000" s="196"/>
      <c r="I1000" s="196"/>
      <c r="J1000" s="196"/>
      <c r="K1000" s="196"/>
      <c r="L1000" s="196"/>
      <c r="M1000" s="196"/>
      <c r="N1000" s="196"/>
      <c r="O1000" s="196"/>
      <c r="P1000" s="196"/>
      <c r="Q1000" s="196"/>
      <c r="R1000" s="196"/>
      <c r="S1000" s="196"/>
      <c r="T1000" s="196"/>
      <c r="U1000" s="196"/>
      <c r="V1000" s="196"/>
      <c r="W1000" s="196"/>
      <c r="X1000" s="196"/>
      <c r="Y1000" s="196"/>
      <c r="Z1000" s="196"/>
    </row>
    <row r="1001" spans="1:26" x14ac:dyDescent="0.35">
      <c r="A1001" s="196"/>
      <c r="B1001" s="196"/>
      <c r="C1001" s="196"/>
      <c r="D1001" s="196"/>
      <c r="E1001" s="196"/>
      <c r="F1001" s="196"/>
      <c r="G1001" s="196"/>
      <c r="H1001" s="196"/>
      <c r="I1001" s="196"/>
      <c r="J1001" s="196"/>
      <c r="K1001" s="196"/>
      <c r="L1001" s="196"/>
      <c r="M1001" s="196"/>
      <c r="N1001" s="196"/>
      <c r="O1001" s="196"/>
      <c r="P1001" s="196"/>
      <c r="Q1001" s="196"/>
      <c r="R1001" s="196"/>
      <c r="S1001" s="196"/>
      <c r="T1001" s="196"/>
      <c r="U1001" s="196"/>
      <c r="V1001" s="196"/>
      <c r="W1001" s="196"/>
      <c r="X1001" s="196"/>
      <c r="Y1001" s="196"/>
      <c r="Z1001" s="196"/>
    </row>
  </sheetData>
  <mergeCells count="53">
    <mergeCell ref="A36:F36"/>
    <mergeCell ref="A37:F37"/>
    <mergeCell ref="A38:F38"/>
    <mergeCell ref="A39:F39"/>
    <mergeCell ref="A24:F24"/>
    <mergeCell ref="A25:B25"/>
    <mergeCell ref="C25:F25"/>
    <mergeCell ref="A26:B26"/>
    <mergeCell ref="C26:F26"/>
    <mergeCell ref="A27:B27"/>
    <mergeCell ref="C27:F27"/>
    <mergeCell ref="A21:B21"/>
    <mergeCell ref="C21:F21"/>
    <mergeCell ref="A22:B22"/>
    <mergeCell ref="C22:F22"/>
    <mergeCell ref="A23:B23"/>
    <mergeCell ref="C23:F23"/>
    <mergeCell ref="A10:F10"/>
    <mergeCell ref="A11:F11"/>
    <mergeCell ref="A12:F12"/>
    <mergeCell ref="A13:E13"/>
    <mergeCell ref="A15:F15"/>
    <mergeCell ref="A16:B16"/>
    <mergeCell ref="C16:F16"/>
    <mergeCell ref="A48:F48"/>
    <mergeCell ref="A42:F42"/>
    <mergeCell ref="B43:C43"/>
    <mergeCell ref="A46:F46"/>
    <mergeCell ref="A47:F47"/>
    <mergeCell ref="A40:F40"/>
    <mergeCell ref="A41:F41"/>
    <mergeCell ref="A32:F32"/>
    <mergeCell ref="A33:F33"/>
    <mergeCell ref="A34:F34"/>
    <mergeCell ref="A35:F35"/>
    <mergeCell ref="B28:F28"/>
    <mergeCell ref="A29:F29"/>
    <mergeCell ref="A30:F30"/>
    <mergeCell ref="A31:F31"/>
    <mergeCell ref="A19:B19"/>
    <mergeCell ref="C19:F19"/>
    <mergeCell ref="A20:B20"/>
    <mergeCell ref="C20:F20"/>
    <mergeCell ref="A17:B17"/>
    <mergeCell ref="C17:F17"/>
    <mergeCell ref="A18:B18"/>
    <mergeCell ref="C18:F18"/>
    <mergeCell ref="A8:F8"/>
    <mergeCell ref="A9:F9"/>
    <mergeCell ref="A1:F1"/>
    <mergeCell ref="A2:E2"/>
    <mergeCell ref="A4:F4"/>
    <mergeCell ref="A6:F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A3D0-796E-4B06-B2D4-364FA46C421E}">
  <dimension ref="A1:S146"/>
  <sheetViews>
    <sheetView view="pageBreakPreview" topLeftCell="B88" zoomScaleNormal="100" zoomScaleSheetLayoutView="100" workbookViewId="0">
      <selection activeCell="I79" sqref="I79"/>
    </sheetView>
  </sheetViews>
  <sheetFormatPr defaultRowHeight="14.5" x14ac:dyDescent="0.35"/>
  <cols>
    <col min="1" max="1" width="10" bestFit="1" customWidth="1"/>
    <col min="5" max="5" width="10.81640625" bestFit="1" customWidth="1"/>
    <col min="7" max="7" width="26.26953125" customWidth="1"/>
    <col min="8" max="8" width="8.81640625" customWidth="1"/>
    <col min="9" max="9" width="21.453125" customWidth="1"/>
    <col min="10" max="10" width="13.1796875" customWidth="1"/>
  </cols>
  <sheetData>
    <row r="1" spans="1:9" x14ac:dyDescent="0.35">
      <c r="A1" s="132" t="s">
        <v>0</v>
      </c>
      <c r="B1" s="132"/>
      <c r="C1" s="132"/>
      <c r="D1" s="132"/>
      <c r="E1" s="132"/>
      <c r="F1" s="132"/>
      <c r="G1" s="132"/>
      <c r="H1" s="132"/>
      <c r="I1" s="132"/>
    </row>
    <row r="2" spans="1:9" ht="42.75" customHeight="1" x14ac:dyDescent="0.35">
      <c r="A2" s="133" t="s">
        <v>1</v>
      </c>
      <c r="B2" s="133"/>
      <c r="C2" s="133"/>
      <c r="D2" s="133"/>
      <c r="E2" s="133"/>
      <c r="F2" s="133"/>
      <c r="G2" s="133"/>
      <c r="H2" s="133"/>
      <c r="I2" s="133"/>
    </row>
    <row r="3" spans="1:9" ht="23.5" customHeight="1" x14ac:dyDescent="0.35">
      <c r="A3" s="134" t="s">
        <v>2</v>
      </c>
      <c r="B3" s="134"/>
      <c r="C3" s="134"/>
      <c r="D3" s="134"/>
      <c r="E3" s="134"/>
      <c r="F3" s="134"/>
      <c r="G3" s="134"/>
      <c r="H3" s="134"/>
      <c r="I3" s="134"/>
    </row>
    <row r="4" spans="1:9" x14ac:dyDescent="0.35">
      <c r="A4" s="1" t="s">
        <v>3</v>
      </c>
      <c r="B4" s="2" t="s">
        <v>4</v>
      </c>
      <c r="C4" s="2"/>
      <c r="D4" s="2"/>
      <c r="E4" s="2"/>
      <c r="F4" s="2"/>
      <c r="G4" s="2"/>
      <c r="H4" s="2"/>
      <c r="I4" s="3"/>
    </row>
    <row r="5" spans="1:9" x14ac:dyDescent="0.35">
      <c r="A5" s="1" t="s">
        <v>5</v>
      </c>
      <c r="B5" s="2" t="s">
        <v>6</v>
      </c>
      <c r="C5" s="2"/>
      <c r="D5" s="2"/>
      <c r="E5" s="2"/>
      <c r="F5" s="2"/>
      <c r="G5" s="2"/>
      <c r="H5" s="2"/>
      <c r="I5" s="4" t="s">
        <v>7</v>
      </c>
    </row>
    <row r="6" spans="1:9" x14ac:dyDescent="0.35">
      <c r="A6" s="1" t="s">
        <v>8</v>
      </c>
      <c r="B6" s="5" t="s">
        <v>9</v>
      </c>
      <c r="C6" s="5"/>
      <c r="D6" s="5"/>
      <c r="E6" s="5"/>
      <c r="F6" s="5"/>
      <c r="G6" s="5"/>
      <c r="H6" s="5"/>
      <c r="I6" s="1">
        <v>2023</v>
      </c>
    </row>
    <row r="7" spans="1:9" x14ac:dyDescent="0.35">
      <c r="A7" s="1" t="s">
        <v>10</v>
      </c>
      <c r="B7" s="2" t="s">
        <v>11</v>
      </c>
      <c r="C7" s="2"/>
      <c r="D7" s="2"/>
      <c r="E7" s="2"/>
      <c r="F7" s="2"/>
      <c r="G7" s="2"/>
      <c r="H7" s="2"/>
      <c r="I7" s="1">
        <v>12</v>
      </c>
    </row>
    <row r="8" spans="1:9" x14ac:dyDescent="0.35">
      <c r="A8" s="6"/>
      <c r="B8" s="7"/>
      <c r="C8" s="7"/>
      <c r="D8" s="7"/>
      <c r="E8" s="7"/>
      <c r="F8" s="7"/>
      <c r="G8" s="7"/>
      <c r="H8" s="6"/>
      <c r="I8" s="6"/>
    </row>
    <row r="9" spans="1:9" x14ac:dyDescent="0.35">
      <c r="A9" s="135" t="s">
        <v>12</v>
      </c>
      <c r="B9" s="135"/>
      <c r="C9" s="135"/>
      <c r="D9" s="135"/>
      <c r="E9" s="135"/>
      <c r="F9" s="135"/>
      <c r="G9" s="135"/>
      <c r="H9" s="135"/>
      <c r="I9" s="135"/>
    </row>
    <row r="10" spans="1:9" x14ac:dyDescent="0.35">
      <c r="A10" s="8" t="s">
        <v>13</v>
      </c>
      <c r="B10" s="8"/>
      <c r="C10" s="8" t="s">
        <v>14</v>
      </c>
      <c r="D10" s="8"/>
      <c r="E10" s="8" t="s">
        <v>15</v>
      </c>
      <c r="F10" s="8"/>
      <c r="G10" s="8"/>
      <c r="H10" s="8"/>
      <c r="I10" s="8"/>
    </row>
    <row r="11" spans="1:9" x14ac:dyDescent="0.35">
      <c r="A11" s="8" t="s">
        <v>16</v>
      </c>
      <c r="B11" s="8"/>
      <c r="C11" s="9" t="s">
        <v>17</v>
      </c>
      <c r="D11" s="8"/>
      <c r="E11" s="9"/>
      <c r="F11" s="8"/>
      <c r="G11" s="8"/>
      <c r="H11" s="8"/>
      <c r="I11" s="8"/>
    </row>
    <row r="12" spans="1:9" x14ac:dyDescent="0.35">
      <c r="A12" s="6"/>
      <c r="B12" s="7"/>
      <c r="C12" s="7"/>
      <c r="D12" s="7"/>
      <c r="E12" s="7"/>
      <c r="F12" s="7"/>
      <c r="G12" s="7"/>
      <c r="H12" s="6"/>
      <c r="I12" s="6"/>
    </row>
    <row r="13" spans="1:9" x14ac:dyDescent="0.35">
      <c r="A13" s="135" t="s">
        <v>18</v>
      </c>
      <c r="B13" s="135"/>
      <c r="C13" s="135"/>
      <c r="D13" s="135"/>
      <c r="E13" s="135"/>
      <c r="F13" s="135"/>
      <c r="G13" s="135"/>
      <c r="H13" s="135"/>
      <c r="I13" s="135"/>
    </row>
    <row r="14" spans="1:9" x14ac:dyDescent="0.35">
      <c r="A14" s="1">
        <v>1</v>
      </c>
      <c r="B14" s="2" t="s">
        <v>19</v>
      </c>
      <c r="C14" s="2"/>
      <c r="D14" s="2"/>
      <c r="E14" s="2"/>
      <c r="F14" s="2"/>
      <c r="G14" s="2"/>
      <c r="H14" s="2"/>
      <c r="I14" s="12" t="s">
        <v>20</v>
      </c>
    </row>
    <row r="15" spans="1:9" x14ac:dyDescent="0.35">
      <c r="A15" s="1">
        <v>2</v>
      </c>
      <c r="B15" s="5" t="s">
        <v>21</v>
      </c>
      <c r="C15" s="5"/>
      <c r="D15" s="5"/>
      <c r="E15" s="5"/>
      <c r="F15" s="5"/>
      <c r="G15" s="5"/>
      <c r="H15" s="5"/>
      <c r="I15" s="1"/>
    </row>
    <row r="16" spans="1:9" x14ac:dyDescent="0.35">
      <c r="A16" s="1">
        <v>3</v>
      </c>
      <c r="B16" s="2" t="s">
        <v>22</v>
      </c>
      <c r="C16" s="2"/>
      <c r="D16" s="2"/>
      <c r="E16" s="2"/>
      <c r="F16" s="2"/>
      <c r="G16" s="2"/>
      <c r="H16" s="2"/>
      <c r="I16" s="131"/>
    </row>
    <row r="17" spans="1:10" x14ac:dyDescent="0.35">
      <c r="A17" s="1">
        <v>4</v>
      </c>
      <c r="B17" s="2" t="s">
        <v>23</v>
      </c>
      <c r="C17" s="2"/>
      <c r="D17" s="2"/>
      <c r="E17" s="2"/>
      <c r="F17" s="2"/>
      <c r="G17" s="2"/>
      <c r="H17" s="2"/>
      <c r="I17" s="1"/>
    </row>
    <row r="18" spans="1:10" x14ac:dyDescent="0.35">
      <c r="A18" s="1">
        <v>5</v>
      </c>
      <c r="B18" s="2" t="s">
        <v>24</v>
      </c>
      <c r="C18" s="2"/>
      <c r="D18" s="2"/>
      <c r="E18" s="2"/>
      <c r="F18" s="2"/>
      <c r="G18" s="2"/>
      <c r="H18" s="2"/>
      <c r="I18" s="3"/>
    </row>
    <row r="19" spans="1:10" x14ac:dyDescent="0.35">
      <c r="A19" s="11"/>
      <c r="B19" s="11"/>
      <c r="C19" s="11"/>
      <c r="D19" s="11"/>
      <c r="E19" s="11"/>
      <c r="F19" s="11"/>
      <c r="G19" s="11"/>
      <c r="H19" s="11"/>
      <c r="I19" s="11"/>
    </row>
    <row r="20" spans="1:10" x14ac:dyDescent="0.35">
      <c r="A20" s="136" t="s">
        <v>25</v>
      </c>
      <c r="B20" s="136"/>
      <c r="C20" s="136"/>
      <c r="D20" s="136"/>
      <c r="E20" s="136"/>
      <c r="F20" s="136"/>
      <c r="G20" s="136"/>
      <c r="H20" s="136"/>
      <c r="I20" s="136"/>
    </row>
    <row r="21" spans="1:10" x14ac:dyDescent="0.35">
      <c r="A21" s="12">
        <v>1</v>
      </c>
      <c r="B21" s="13" t="s">
        <v>26</v>
      </c>
      <c r="C21" s="13"/>
      <c r="D21" s="13"/>
      <c r="E21" s="13"/>
      <c r="F21" s="13"/>
      <c r="G21" s="13"/>
      <c r="H21" s="12" t="s">
        <v>27</v>
      </c>
      <c r="I21" s="12" t="s">
        <v>28</v>
      </c>
    </row>
    <row r="22" spans="1:10" x14ac:dyDescent="0.35">
      <c r="A22" s="12" t="s">
        <v>3</v>
      </c>
      <c r="B22" s="5" t="s">
        <v>29</v>
      </c>
      <c r="C22" s="5"/>
      <c r="D22" s="5"/>
      <c r="E22" s="5"/>
      <c r="F22" s="5"/>
      <c r="G22" s="5"/>
      <c r="H22" s="14">
        <v>1</v>
      </c>
      <c r="I22" s="15">
        <v>0</v>
      </c>
    </row>
    <row r="23" spans="1:10" x14ac:dyDescent="0.35">
      <c r="A23" s="12" t="s">
        <v>5</v>
      </c>
      <c r="B23" s="5" t="s">
        <v>30</v>
      </c>
      <c r="C23" s="5"/>
      <c r="D23" s="5"/>
      <c r="E23" s="5"/>
      <c r="F23" s="5"/>
      <c r="G23" s="5"/>
      <c r="H23" s="16">
        <v>0</v>
      </c>
      <c r="I23" s="17">
        <f>I22*H23</f>
        <v>0</v>
      </c>
    </row>
    <row r="24" spans="1:10" x14ac:dyDescent="0.35">
      <c r="A24" s="12" t="s">
        <v>8</v>
      </c>
      <c r="B24" s="5" t="s">
        <v>31</v>
      </c>
      <c r="C24" s="5"/>
      <c r="D24" s="5"/>
      <c r="E24" s="5"/>
      <c r="F24" s="5"/>
      <c r="G24" s="5"/>
      <c r="H24" s="16">
        <v>0</v>
      </c>
      <c r="I24" s="17">
        <f>I22*H24</f>
        <v>0</v>
      </c>
    </row>
    <row r="25" spans="1:10" x14ac:dyDescent="0.35">
      <c r="A25" s="12" t="s">
        <v>10</v>
      </c>
      <c r="B25" s="5" t="s">
        <v>32</v>
      </c>
      <c r="C25" s="5"/>
      <c r="D25" s="5"/>
      <c r="E25" s="5"/>
      <c r="F25" s="5"/>
      <c r="G25" s="5"/>
      <c r="H25" s="16">
        <v>0</v>
      </c>
      <c r="I25" s="17">
        <v>0</v>
      </c>
    </row>
    <row r="26" spans="1:10" x14ac:dyDescent="0.35">
      <c r="A26" s="12" t="s">
        <v>33</v>
      </c>
      <c r="B26" s="5" t="s">
        <v>34</v>
      </c>
      <c r="C26" s="5"/>
      <c r="D26" s="5"/>
      <c r="E26" s="5"/>
      <c r="F26" s="5"/>
      <c r="G26" s="5"/>
      <c r="H26" s="18">
        <v>0</v>
      </c>
      <c r="I26" s="17">
        <v>0</v>
      </c>
      <c r="J26" s="19"/>
    </row>
    <row r="27" spans="1:10" x14ac:dyDescent="0.35">
      <c r="A27" s="12" t="s">
        <v>35</v>
      </c>
      <c r="B27" s="5" t="s">
        <v>36</v>
      </c>
      <c r="C27" s="5"/>
      <c r="D27" s="5"/>
      <c r="E27" s="5"/>
      <c r="F27" s="5"/>
      <c r="G27" s="5"/>
      <c r="H27" s="16">
        <v>0</v>
      </c>
      <c r="I27" s="17">
        <v>0</v>
      </c>
    </row>
    <row r="28" spans="1:10" x14ac:dyDescent="0.35">
      <c r="A28" s="13" t="s">
        <v>37</v>
      </c>
      <c r="B28" s="13"/>
      <c r="C28" s="13"/>
      <c r="D28" s="13"/>
      <c r="E28" s="13"/>
      <c r="F28" s="13"/>
      <c r="G28" s="13"/>
      <c r="H28" s="13"/>
      <c r="I28" s="20">
        <f>SUM(I22:I27)</f>
        <v>0</v>
      </c>
      <c r="J28" s="21"/>
    </row>
    <row r="29" spans="1:10" x14ac:dyDescent="0.35">
      <c r="A29" s="22"/>
      <c r="B29" s="22"/>
      <c r="C29" s="22"/>
      <c r="D29" s="22"/>
      <c r="E29" s="22"/>
      <c r="F29" s="22"/>
      <c r="G29" s="22"/>
      <c r="H29" s="22"/>
      <c r="I29" s="23"/>
    </row>
    <row r="30" spans="1:10" x14ac:dyDescent="0.35">
      <c r="A30" s="136" t="s">
        <v>38</v>
      </c>
      <c r="B30" s="136"/>
      <c r="C30" s="136"/>
      <c r="D30" s="136"/>
      <c r="E30" s="136"/>
      <c r="F30" s="136"/>
      <c r="G30" s="136"/>
      <c r="H30" s="136"/>
      <c r="I30" s="136"/>
    </row>
    <row r="31" spans="1:10" x14ac:dyDescent="0.35">
      <c r="A31" s="13" t="s">
        <v>39</v>
      </c>
      <c r="B31" s="13"/>
      <c r="C31" s="13"/>
      <c r="D31" s="13"/>
      <c r="E31" s="13"/>
      <c r="F31" s="13"/>
      <c r="G31" s="13"/>
      <c r="H31" s="12" t="s">
        <v>27</v>
      </c>
      <c r="I31" s="12" t="s">
        <v>28</v>
      </c>
    </row>
    <row r="32" spans="1:10" x14ac:dyDescent="0.35">
      <c r="A32" s="12" t="s">
        <v>3</v>
      </c>
      <c r="B32" s="5" t="s">
        <v>40</v>
      </c>
      <c r="C32" s="5"/>
      <c r="D32" s="5"/>
      <c r="E32" s="5"/>
      <c r="F32" s="5"/>
      <c r="G32" s="5"/>
      <c r="H32" s="24">
        <v>8.3299999999999999E-2</v>
      </c>
      <c r="I32" s="17">
        <f>I28/12</f>
        <v>0</v>
      </c>
    </row>
    <row r="33" spans="1:10" x14ac:dyDescent="0.35">
      <c r="A33" s="12" t="s">
        <v>5</v>
      </c>
      <c r="B33" s="5" t="s">
        <v>41</v>
      </c>
      <c r="C33" s="5"/>
      <c r="D33" s="5"/>
      <c r="E33" s="5"/>
      <c r="F33" s="5"/>
      <c r="G33" s="5"/>
      <c r="H33" s="25"/>
      <c r="I33" s="17">
        <f>(I28/12)+ (I28/3)/12</f>
        <v>0</v>
      </c>
    </row>
    <row r="34" spans="1:10" x14ac:dyDescent="0.35">
      <c r="A34" s="13" t="s">
        <v>42</v>
      </c>
      <c r="B34" s="13"/>
      <c r="C34" s="13"/>
      <c r="D34" s="13"/>
      <c r="E34" s="13"/>
      <c r="F34" s="13"/>
      <c r="G34" s="13"/>
      <c r="H34" s="26"/>
      <c r="I34" s="27">
        <f>SUM(I32:I33)</f>
        <v>0</v>
      </c>
    </row>
    <row r="35" spans="1:10" x14ac:dyDescent="0.35">
      <c r="A35" s="28"/>
      <c r="B35" s="29"/>
      <c r="C35" s="29"/>
      <c r="D35" s="29"/>
      <c r="E35" s="29"/>
      <c r="F35" s="29"/>
      <c r="G35" s="29"/>
      <c r="H35" s="29"/>
      <c r="I35" s="29"/>
    </row>
    <row r="36" spans="1:10" x14ac:dyDescent="0.35">
      <c r="A36" s="13" t="s">
        <v>43</v>
      </c>
      <c r="B36" s="13"/>
      <c r="C36" s="13"/>
      <c r="D36" s="13"/>
      <c r="E36" s="13"/>
      <c r="F36" s="13"/>
      <c r="G36" s="13"/>
      <c r="H36" s="12" t="s">
        <v>27</v>
      </c>
      <c r="I36" s="12" t="s">
        <v>28</v>
      </c>
    </row>
    <row r="37" spans="1:10" x14ac:dyDescent="0.35">
      <c r="A37" s="12" t="s">
        <v>3</v>
      </c>
      <c r="B37" s="5" t="s">
        <v>44</v>
      </c>
      <c r="C37" s="5"/>
      <c r="D37" s="5"/>
      <c r="E37" s="5"/>
      <c r="F37" s="5"/>
      <c r="G37" s="5"/>
      <c r="H37" s="30">
        <v>0.2</v>
      </c>
      <c r="I37" s="17">
        <f>(I28+I34)*H37</f>
        <v>0</v>
      </c>
    </row>
    <row r="38" spans="1:10" x14ac:dyDescent="0.35">
      <c r="A38" s="12" t="s">
        <v>5</v>
      </c>
      <c r="B38" s="5" t="s">
        <v>45</v>
      </c>
      <c r="C38" s="5"/>
      <c r="D38" s="5"/>
      <c r="E38" s="5"/>
      <c r="F38" s="5"/>
      <c r="G38" s="5"/>
      <c r="H38" s="30">
        <v>2.5000000000000001E-2</v>
      </c>
      <c r="I38" s="17">
        <f>(I28+I34)*H38</f>
        <v>0</v>
      </c>
    </row>
    <row r="39" spans="1:10" x14ac:dyDescent="0.35">
      <c r="A39" s="12" t="s">
        <v>8</v>
      </c>
      <c r="B39" s="5" t="s">
        <v>46</v>
      </c>
      <c r="C39" s="5"/>
      <c r="D39" s="5"/>
      <c r="E39" s="5"/>
      <c r="F39" s="5"/>
      <c r="G39" s="5"/>
      <c r="H39" s="30">
        <v>0.03</v>
      </c>
      <c r="I39" s="17">
        <f>(I28+I34)*H39</f>
        <v>0</v>
      </c>
    </row>
    <row r="40" spans="1:10" x14ac:dyDescent="0.35">
      <c r="A40" s="12" t="s">
        <v>10</v>
      </c>
      <c r="B40" s="5" t="s">
        <v>47</v>
      </c>
      <c r="C40" s="5"/>
      <c r="D40" s="5"/>
      <c r="E40" s="5"/>
      <c r="F40" s="5"/>
      <c r="G40" s="5"/>
      <c r="H40" s="30">
        <v>1.4999999999999999E-2</v>
      </c>
      <c r="I40" s="17">
        <f>(I28+I34)*H40</f>
        <v>0</v>
      </c>
    </row>
    <row r="41" spans="1:10" x14ac:dyDescent="0.35">
      <c r="A41" s="12" t="s">
        <v>33</v>
      </c>
      <c r="B41" s="5" t="s">
        <v>48</v>
      </c>
      <c r="C41" s="5"/>
      <c r="D41" s="5"/>
      <c r="E41" s="5"/>
      <c r="F41" s="5"/>
      <c r="G41" s="5"/>
      <c r="H41" s="30">
        <v>0.01</v>
      </c>
      <c r="I41" s="17">
        <f>(I28+I34)*H41</f>
        <v>0</v>
      </c>
    </row>
    <row r="42" spans="1:10" x14ac:dyDescent="0.35">
      <c r="A42" s="12" t="s">
        <v>35</v>
      </c>
      <c r="B42" s="5" t="s">
        <v>49</v>
      </c>
      <c r="C42" s="5"/>
      <c r="D42" s="5"/>
      <c r="E42" s="5"/>
      <c r="F42" s="5"/>
      <c r="G42" s="5"/>
      <c r="H42" s="30">
        <v>6.0000000000000001E-3</v>
      </c>
      <c r="I42" s="17">
        <f>(I28+I34)*H42</f>
        <v>0</v>
      </c>
    </row>
    <row r="43" spans="1:10" x14ac:dyDescent="0.35">
      <c r="A43" s="12" t="s">
        <v>50</v>
      </c>
      <c r="B43" s="5" t="s">
        <v>51</v>
      </c>
      <c r="C43" s="5"/>
      <c r="D43" s="5"/>
      <c r="E43" s="5"/>
      <c r="F43" s="5"/>
      <c r="G43" s="5"/>
      <c r="H43" s="30">
        <v>2E-3</v>
      </c>
      <c r="I43" s="17">
        <f>(I28+I34)*H43</f>
        <v>0</v>
      </c>
    </row>
    <row r="44" spans="1:10" x14ac:dyDescent="0.35">
      <c r="A44" s="12" t="s">
        <v>52</v>
      </c>
      <c r="B44" s="5" t="s">
        <v>53</v>
      </c>
      <c r="C44" s="5"/>
      <c r="D44" s="5"/>
      <c r="E44" s="5"/>
      <c r="F44" s="5"/>
      <c r="G44" s="5"/>
      <c r="H44" s="30">
        <v>0.08</v>
      </c>
      <c r="I44" s="17">
        <f>(I28+I34)*H44</f>
        <v>0</v>
      </c>
    </row>
    <row r="45" spans="1:10" x14ac:dyDescent="0.35">
      <c r="A45" s="13" t="s">
        <v>54</v>
      </c>
      <c r="B45" s="13"/>
      <c r="C45" s="13"/>
      <c r="D45" s="13"/>
      <c r="E45" s="13"/>
      <c r="F45" s="13"/>
      <c r="G45" s="13"/>
      <c r="H45" s="31">
        <f>SUM(H37:H44)</f>
        <v>0.36800000000000005</v>
      </c>
      <c r="I45" s="27">
        <f>SUM(I37:I44)</f>
        <v>0</v>
      </c>
    </row>
    <row r="46" spans="1:10" x14ac:dyDescent="0.35">
      <c r="A46" s="32"/>
      <c r="B46" s="32"/>
      <c r="C46" s="32"/>
      <c r="D46" s="32"/>
      <c r="E46" s="32"/>
      <c r="F46" s="32"/>
      <c r="G46" s="32"/>
      <c r="H46" s="32"/>
      <c r="I46" s="33"/>
    </row>
    <row r="47" spans="1:10" x14ac:dyDescent="0.35">
      <c r="A47" s="13" t="s">
        <v>55</v>
      </c>
      <c r="B47" s="13"/>
      <c r="C47" s="13"/>
      <c r="D47" s="13"/>
      <c r="E47" s="13"/>
      <c r="F47" s="13"/>
      <c r="G47" s="13"/>
      <c r="H47" s="26"/>
      <c r="I47" s="12" t="s">
        <v>28</v>
      </c>
    </row>
    <row r="48" spans="1:10" ht="14.5" customHeight="1" x14ac:dyDescent="0.35">
      <c r="A48" s="12" t="s">
        <v>3</v>
      </c>
      <c r="B48" s="38" t="s">
        <v>56</v>
      </c>
      <c r="C48" s="38"/>
      <c r="D48" s="38"/>
      <c r="E48" s="38"/>
      <c r="F48" s="38"/>
      <c r="G48" s="38"/>
      <c r="H48" s="4" t="s">
        <v>57</v>
      </c>
      <c r="I48" s="39">
        <v>0</v>
      </c>
      <c r="J48" s="40"/>
    </row>
    <row r="49" spans="1:9" x14ac:dyDescent="0.35">
      <c r="A49" s="12" t="s">
        <v>5</v>
      </c>
      <c r="B49" s="41" t="s">
        <v>58</v>
      </c>
      <c r="C49" s="42"/>
      <c r="D49" s="42"/>
      <c r="E49" s="42"/>
      <c r="F49" s="42"/>
      <c r="G49" s="43"/>
      <c r="H49" s="4" t="s">
        <v>57</v>
      </c>
      <c r="I49" s="39">
        <v>0</v>
      </c>
    </row>
    <row r="50" spans="1:9" ht="16.5" customHeight="1" x14ac:dyDescent="0.35">
      <c r="A50" s="12" t="s">
        <v>8</v>
      </c>
      <c r="B50" s="38" t="s">
        <v>59</v>
      </c>
      <c r="C50" s="38"/>
      <c r="D50" s="38"/>
      <c r="E50" s="38"/>
      <c r="F50" s="38"/>
      <c r="G50" s="38"/>
      <c r="H50" s="4" t="s">
        <v>57</v>
      </c>
      <c r="I50" s="39">
        <v>0</v>
      </c>
    </row>
    <row r="51" spans="1:9" x14ac:dyDescent="0.35">
      <c r="A51" s="12" t="s">
        <v>10</v>
      </c>
      <c r="B51" s="38" t="s">
        <v>60</v>
      </c>
      <c r="C51" s="38"/>
      <c r="D51" s="38"/>
      <c r="E51" s="38"/>
      <c r="F51" s="38"/>
      <c r="G51" s="38"/>
      <c r="H51" s="4" t="s">
        <v>57</v>
      </c>
      <c r="I51" s="39">
        <v>0</v>
      </c>
    </row>
    <row r="52" spans="1:9" x14ac:dyDescent="0.35">
      <c r="A52" s="13" t="s">
        <v>61</v>
      </c>
      <c r="B52" s="13"/>
      <c r="C52" s="13"/>
      <c r="D52" s="13"/>
      <c r="E52" s="13"/>
      <c r="F52" s="13"/>
      <c r="G52" s="13"/>
      <c r="H52" s="13"/>
      <c r="I52" s="20">
        <f>SUM(I48:I51)</f>
        <v>0</v>
      </c>
    </row>
    <row r="53" spans="1:9" x14ac:dyDescent="0.35">
      <c r="A53" s="32"/>
      <c r="B53" s="32"/>
      <c r="C53" s="32"/>
      <c r="D53" s="32"/>
      <c r="E53" s="32"/>
      <c r="F53" s="32"/>
      <c r="G53" s="32"/>
      <c r="H53" s="32"/>
      <c r="I53" s="33"/>
    </row>
    <row r="54" spans="1:9" x14ac:dyDescent="0.35">
      <c r="A54" s="137" t="s">
        <v>62</v>
      </c>
      <c r="B54" s="138"/>
      <c r="C54" s="138"/>
      <c r="D54" s="138"/>
      <c r="E54" s="138"/>
      <c r="F54" s="138"/>
      <c r="G54" s="138"/>
      <c r="H54" s="138"/>
      <c r="I54" s="139"/>
    </row>
    <row r="55" spans="1:9" x14ac:dyDescent="0.35">
      <c r="A55" s="44" t="s">
        <v>63</v>
      </c>
      <c r="B55" s="45"/>
      <c r="C55" s="45"/>
      <c r="D55" s="45"/>
      <c r="E55" s="45"/>
      <c r="F55" s="45"/>
      <c r="G55" s="45"/>
      <c r="H55" s="46"/>
      <c r="I55" s="12" t="s">
        <v>28</v>
      </c>
    </row>
    <row r="56" spans="1:9" x14ac:dyDescent="0.35">
      <c r="A56" s="12" t="s">
        <v>64</v>
      </c>
      <c r="B56" s="184" t="s">
        <v>65</v>
      </c>
      <c r="C56" s="185"/>
      <c r="D56" s="185"/>
      <c r="E56" s="185"/>
      <c r="F56" s="185"/>
      <c r="G56" s="185"/>
      <c r="H56" s="186"/>
      <c r="I56" s="17">
        <f>I34</f>
        <v>0</v>
      </c>
    </row>
    <row r="57" spans="1:9" x14ac:dyDescent="0.35">
      <c r="A57" s="12" t="s">
        <v>66</v>
      </c>
      <c r="B57" s="5" t="s">
        <v>67</v>
      </c>
      <c r="C57" s="5"/>
      <c r="D57" s="5"/>
      <c r="E57" s="5"/>
      <c r="F57" s="5"/>
      <c r="G57" s="5"/>
      <c r="H57" s="5"/>
      <c r="I57" s="17">
        <f>I45</f>
        <v>0</v>
      </c>
    </row>
    <row r="58" spans="1:9" x14ac:dyDescent="0.35">
      <c r="A58" s="12" t="s">
        <v>68</v>
      </c>
      <c r="B58" s="5" t="s">
        <v>69</v>
      </c>
      <c r="C58" s="5"/>
      <c r="D58" s="5"/>
      <c r="E58" s="5"/>
      <c r="F58" s="5"/>
      <c r="G58" s="5"/>
      <c r="H58" s="5"/>
      <c r="I58" s="15">
        <f>I52</f>
        <v>0</v>
      </c>
    </row>
    <row r="59" spans="1:9" x14ac:dyDescent="0.35">
      <c r="A59" s="13" t="s">
        <v>70</v>
      </c>
      <c r="B59" s="13"/>
      <c r="C59" s="13"/>
      <c r="D59" s="13"/>
      <c r="E59" s="13"/>
      <c r="F59" s="13"/>
      <c r="G59" s="13"/>
      <c r="H59" s="13"/>
      <c r="I59" s="20">
        <f>SUM(I56:I58)</f>
        <v>0</v>
      </c>
    </row>
    <row r="60" spans="1:9" x14ac:dyDescent="0.35">
      <c r="A60" s="50"/>
      <c r="B60" s="51"/>
      <c r="C60" s="51"/>
      <c r="D60" s="51"/>
      <c r="E60" s="51"/>
      <c r="F60" s="51"/>
      <c r="G60" s="51"/>
      <c r="H60" s="51"/>
      <c r="I60" s="51"/>
    </row>
    <row r="61" spans="1:9" x14ac:dyDescent="0.35">
      <c r="A61" s="136" t="s">
        <v>71</v>
      </c>
      <c r="B61" s="136"/>
      <c r="C61" s="136"/>
      <c r="D61" s="136"/>
      <c r="E61" s="136"/>
      <c r="F61" s="136"/>
      <c r="G61" s="136"/>
      <c r="H61" s="136"/>
      <c r="I61" s="136"/>
    </row>
    <row r="62" spans="1:9" x14ac:dyDescent="0.35">
      <c r="A62" s="12">
        <v>3</v>
      </c>
      <c r="B62" s="13" t="s">
        <v>72</v>
      </c>
      <c r="C62" s="13"/>
      <c r="D62" s="13"/>
      <c r="E62" s="13"/>
      <c r="F62" s="13"/>
      <c r="G62" s="13"/>
      <c r="H62" s="12" t="s">
        <v>27</v>
      </c>
      <c r="I62" s="12" t="s">
        <v>28</v>
      </c>
    </row>
    <row r="63" spans="1:9" x14ac:dyDescent="0.35">
      <c r="A63" s="12" t="s">
        <v>3</v>
      </c>
      <c r="B63" s="5" t="s">
        <v>73</v>
      </c>
      <c r="C63" s="5"/>
      <c r="D63" s="5"/>
      <c r="E63" s="5"/>
      <c r="F63" s="5"/>
      <c r="G63" s="5"/>
      <c r="H63" s="24"/>
      <c r="I63" s="17">
        <f>((I28)/12)*37.01%</f>
        <v>0</v>
      </c>
    </row>
    <row r="64" spans="1:9" x14ac:dyDescent="0.35">
      <c r="A64" s="12" t="s">
        <v>5</v>
      </c>
      <c r="B64" s="5" t="s">
        <v>74</v>
      </c>
      <c r="C64" s="5"/>
      <c r="D64" s="5"/>
      <c r="E64" s="5"/>
      <c r="F64" s="5"/>
      <c r="G64" s="5"/>
      <c r="H64" s="53"/>
      <c r="I64" s="17">
        <f>I63*8%</f>
        <v>0</v>
      </c>
    </row>
    <row r="65" spans="1:9" x14ac:dyDescent="0.35">
      <c r="A65" s="12" t="s">
        <v>8</v>
      </c>
      <c r="B65" s="5" t="s">
        <v>75</v>
      </c>
      <c r="C65" s="5"/>
      <c r="D65" s="5"/>
      <c r="E65" s="5"/>
      <c r="F65" s="5"/>
      <c r="G65" s="5"/>
      <c r="H65" s="54"/>
      <c r="I65" s="17">
        <f>(I44*40%)*37.01%</f>
        <v>0</v>
      </c>
    </row>
    <row r="66" spans="1:9" x14ac:dyDescent="0.35">
      <c r="A66" s="55" t="s">
        <v>10</v>
      </c>
      <c r="B66" s="56" t="s">
        <v>76</v>
      </c>
      <c r="C66" s="56"/>
      <c r="D66" s="56"/>
      <c r="E66" s="56"/>
      <c r="F66" s="56"/>
      <c r="G66" s="56"/>
      <c r="H66" s="24"/>
      <c r="I66" s="17">
        <f>((I28)/30)/12*7*37.01%</f>
        <v>0</v>
      </c>
    </row>
    <row r="67" spans="1:9" x14ac:dyDescent="0.35">
      <c r="A67" s="12" t="s">
        <v>33</v>
      </c>
      <c r="B67" s="5" t="s">
        <v>77</v>
      </c>
      <c r="C67" s="5"/>
      <c r="D67" s="5"/>
      <c r="E67" s="5"/>
      <c r="F67" s="5"/>
      <c r="G67" s="5"/>
      <c r="H67" s="25"/>
      <c r="I67" s="17">
        <f>(I66*H45)</f>
        <v>0</v>
      </c>
    </row>
    <row r="68" spans="1:9" x14ac:dyDescent="0.35">
      <c r="A68" s="12" t="s">
        <v>35</v>
      </c>
      <c r="B68" s="5" t="s">
        <v>78</v>
      </c>
      <c r="C68" s="5"/>
      <c r="D68" s="5"/>
      <c r="E68" s="5"/>
      <c r="F68" s="5"/>
      <c r="G68" s="5"/>
      <c r="H68" s="54"/>
      <c r="I68" s="17">
        <f>(I44*40%)*37.01%</f>
        <v>0</v>
      </c>
    </row>
    <row r="69" spans="1:9" x14ac:dyDescent="0.35">
      <c r="A69" s="13" t="s">
        <v>79</v>
      </c>
      <c r="B69" s="13"/>
      <c r="C69" s="13"/>
      <c r="D69" s="13"/>
      <c r="E69" s="13"/>
      <c r="F69" s="13"/>
      <c r="G69" s="13"/>
      <c r="H69" s="26"/>
      <c r="I69" s="27">
        <f>SUM(I63:I68)</f>
        <v>0</v>
      </c>
    </row>
    <row r="70" spans="1:9" x14ac:dyDescent="0.35">
      <c r="A70" s="44"/>
      <c r="B70" s="45"/>
      <c r="C70" s="45"/>
      <c r="D70" s="45"/>
      <c r="E70" s="45"/>
      <c r="F70" s="45"/>
      <c r="G70" s="45"/>
      <c r="H70" s="45"/>
      <c r="I70" s="45"/>
    </row>
    <row r="71" spans="1:9" x14ac:dyDescent="0.35">
      <c r="A71" s="136" t="s">
        <v>80</v>
      </c>
      <c r="B71" s="136"/>
      <c r="C71" s="136"/>
      <c r="D71" s="136"/>
      <c r="E71" s="136"/>
      <c r="F71" s="136"/>
      <c r="G71" s="136"/>
      <c r="H71" s="136"/>
      <c r="I71" s="136"/>
    </row>
    <row r="72" spans="1:9" x14ac:dyDescent="0.35">
      <c r="A72" s="13" t="s">
        <v>81</v>
      </c>
      <c r="B72" s="13"/>
      <c r="C72" s="13"/>
      <c r="D72" s="13"/>
      <c r="E72" s="13"/>
      <c r="F72" s="13"/>
      <c r="G72" s="13"/>
      <c r="H72" s="12" t="s">
        <v>27</v>
      </c>
      <c r="I72" s="12" t="s">
        <v>28</v>
      </c>
    </row>
    <row r="73" spans="1:9" ht="33.75" customHeight="1" x14ac:dyDescent="0.35">
      <c r="A73" s="12" t="s">
        <v>3</v>
      </c>
      <c r="B73" s="57" t="s">
        <v>82</v>
      </c>
      <c r="C73" s="57"/>
      <c r="D73" s="57"/>
      <c r="E73" s="57"/>
      <c r="F73" s="57"/>
      <c r="G73" s="57"/>
      <c r="H73" s="58"/>
      <c r="I73" s="17">
        <v>0</v>
      </c>
    </row>
    <row r="74" spans="1:9" x14ac:dyDescent="0.35">
      <c r="A74" s="12" t="s">
        <v>5</v>
      </c>
      <c r="B74" s="5" t="s">
        <v>83</v>
      </c>
      <c r="C74" s="5"/>
      <c r="D74" s="5"/>
      <c r="E74" s="5"/>
      <c r="F74" s="5"/>
      <c r="G74" s="5"/>
      <c r="H74" s="58"/>
      <c r="I74" s="17">
        <f>(I28/30)/12*1</f>
        <v>0</v>
      </c>
    </row>
    <row r="75" spans="1:9" x14ac:dyDescent="0.35">
      <c r="A75" s="12" t="s">
        <v>8</v>
      </c>
      <c r="B75" s="5" t="s">
        <v>84</v>
      </c>
      <c r="C75" s="5"/>
      <c r="D75" s="5"/>
      <c r="E75" s="5"/>
      <c r="F75" s="5"/>
      <c r="G75" s="5"/>
      <c r="H75" s="58"/>
      <c r="I75" s="17">
        <f>((I28/30)/12*20)*0.147</f>
        <v>0</v>
      </c>
    </row>
    <row r="76" spans="1:9" s="191" customFormat="1" x14ac:dyDescent="0.35">
      <c r="A76" s="55" t="s">
        <v>10</v>
      </c>
      <c r="B76" s="56" t="s">
        <v>85</v>
      </c>
      <c r="C76" s="56"/>
      <c r="D76" s="56"/>
      <c r="E76" s="56"/>
      <c r="F76" s="56"/>
      <c r="G76" s="56"/>
      <c r="H76" s="189"/>
      <c r="I76" s="190">
        <f>(I28/30)/12*15*0.0922</f>
        <v>0</v>
      </c>
    </row>
    <row r="77" spans="1:9" s="191" customFormat="1" x14ac:dyDescent="0.35">
      <c r="A77" s="55" t="s">
        <v>33</v>
      </c>
      <c r="B77" s="56" t="s">
        <v>86</v>
      </c>
      <c r="C77" s="56"/>
      <c r="D77" s="56"/>
      <c r="E77" s="56"/>
      <c r="F77" s="56"/>
      <c r="G77" s="56"/>
      <c r="H77" s="192"/>
      <c r="I77" s="190">
        <v>0</v>
      </c>
    </row>
    <row r="78" spans="1:9" s="191" customFormat="1" x14ac:dyDescent="0.35">
      <c r="A78" s="55" t="s">
        <v>35</v>
      </c>
      <c r="B78" s="56" t="s">
        <v>36</v>
      </c>
      <c r="C78" s="56"/>
      <c r="D78" s="56"/>
      <c r="E78" s="56"/>
      <c r="F78" s="56"/>
      <c r="G78" s="56"/>
      <c r="H78" s="192"/>
      <c r="I78" s="190">
        <v>0</v>
      </c>
    </row>
    <row r="79" spans="1:9" ht="25" customHeight="1" x14ac:dyDescent="0.35">
      <c r="A79" s="12" t="s">
        <v>50</v>
      </c>
      <c r="B79" s="59" t="s">
        <v>87</v>
      </c>
      <c r="C79" s="59"/>
      <c r="D79" s="59"/>
      <c r="E79" s="59"/>
      <c r="F79" s="59"/>
      <c r="G79" s="59"/>
      <c r="H79" s="58"/>
      <c r="I79" s="17">
        <f>(I73+I74+I75+I76+I77+I78)*H45</f>
        <v>0</v>
      </c>
    </row>
    <row r="80" spans="1:9" x14ac:dyDescent="0.35">
      <c r="A80" s="13" t="s">
        <v>88</v>
      </c>
      <c r="B80" s="13"/>
      <c r="C80" s="13"/>
      <c r="D80" s="13"/>
      <c r="E80" s="13"/>
      <c r="F80" s="13"/>
      <c r="G80" s="13"/>
      <c r="H80" s="26"/>
      <c r="I80" s="27">
        <f>SUM(I73:I79)</f>
        <v>0</v>
      </c>
    </row>
    <row r="81" spans="1:9" x14ac:dyDescent="0.35">
      <c r="A81" s="60"/>
      <c r="B81" s="61"/>
      <c r="C81" s="61"/>
      <c r="D81" s="61"/>
      <c r="E81" s="61"/>
      <c r="F81" s="61"/>
      <c r="G81" s="61"/>
      <c r="H81" s="61"/>
      <c r="I81" s="61"/>
    </row>
    <row r="82" spans="1:9" x14ac:dyDescent="0.35">
      <c r="A82" s="13" t="s">
        <v>89</v>
      </c>
      <c r="B82" s="13"/>
      <c r="C82" s="13"/>
      <c r="D82" s="13"/>
      <c r="E82" s="13"/>
      <c r="F82" s="13"/>
      <c r="G82" s="13"/>
      <c r="H82" s="12" t="s">
        <v>27</v>
      </c>
      <c r="I82" s="12" t="s">
        <v>28</v>
      </c>
    </row>
    <row r="83" spans="1:9" x14ac:dyDescent="0.35">
      <c r="A83" s="12" t="s">
        <v>3</v>
      </c>
      <c r="B83" s="5" t="s">
        <v>90</v>
      </c>
      <c r="C83" s="5"/>
      <c r="D83" s="5"/>
      <c r="E83" s="5"/>
      <c r="F83" s="5"/>
      <c r="G83" s="5"/>
      <c r="H83" s="58"/>
      <c r="I83" s="17">
        <v>0</v>
      </c>
    </row>
    <row r="84" spans="1:9" x14ac:dyDescent="0.35">
      <c r="A84" s="13" t="s">
        <v>91</v>
      </c>
      <c r="B84" s="13"/>
      <c r="C84" s="13"/>
      <c r="D84" s="13"/>
      <c r="E84" s="13"/>
      <c r="F84" s="13"/>
      <c r="G84" s="13"/>
      <c r="H84" s="26"/>
      <c r="I84" s="27">
        <f>SUM(I83)</f>
        <v>0</v>
      </c>
    </row>
    <row r="85" spans="1:9" x14ac:dyDescent="0.35">
      <c r="A85" s="62"/>
      <c r="B85" s="63"/>
      <c r="C85" s="63"/>
      <c r="D85" s="63"/>
      <c r="E85" s="63"/>
      <c r="F85" s="63"/>
      <c r="G85" s="63"/>
      <c r="H85" s="63"/>
      <c r="I85" s="63"/>
    </row>
    <row r="86" spans="1:9" x14ac:dyDescent="0.35">
      <c r="A86" s="135" t="s">
        <v>92</v>
      </c>
      <c r="B86" s="135"/>
      <c r="C86" s="135"/>
      <c r="D86" s="135"/>
      <c r="E86" s="135"/>
      <c r="F86" s="135"/>
      <c r="G86" s="135"/>
      <c r="H86" s="135"/>
      <c r="I86" s="135"/>
    </row>
    <row r="87" spans="1:9" x14ac:dyDescent="0.35">
      <c r="A87" s="13" t="s">
        <v>93</v>
      </c>
      <c r="B87" s="13"/>
      <c r="C87" s="13"/>
      <c r="D87" s="13"/>
      <c r="E87" s="13"/>
      <c r="F87" s="13"/>
      <c r="G87" s="13"/>
      <c r="H87" s="13"/>
      <c r="I87" s="12" t="s">
        <v>28</v>
      </c>
    </row>
    <row r="88" spans="1:9" x14ac:dyDescent="0.35">
      <c r="A88" s="12" t="s">
        <v>94</v>
      </c>
      <c r="B88" s="5" t="s">
        <v>95</v>
      </c>
      <c r="C88" s="5"/>
      <c r="D88" s="5"/>
      <c r="E88" s="5"/>
      <c r="F88" s="5"/>
      <c r="G88" s="5"/>
      <c r="H88" s="5"/>
      <c r="I88" s="17">
        <f>SUM(I80)</f>
        <v>0</v>
      </c>
    </row>
    <row r="89" spans="1:9" x14ac:dyDescent="0.35">
      <c r="A89" s="12" t="s">
        <v>96</v>
      </c>
      <c r="B89" s="5" t="s">
        <v>97</v>
      </c>
      <c r="C89" s="5"/>
      <c r="D89" s="5"/>
      <c r="E89" s="5"/>
      <c r="F89" s="5"/>
      <c r="G89" s="5"/>
      <c r="H89" s="5"/>
      <c r="I89" s="17">
        <f>I84</f>
        <v>0</v>
      </c>
    </row>
    <row r="90" spans="1:9" x14ac:dyDescent="0.35">
      <c r="A90" s="13" t="s">
        <v>98</v>
      </c>
      <c r="B90" s="13"/>
      <c r="C90" s="13"/>
      <c r="D90" s="13"/>
      <c r="E90" s="13"/>
      <c r="F90" s="13"/>
      <c r="G90" s="13"/>
      <c r="H90" s="13"/>
      <c r="I90" s="27">
        <f>SUM(I88:I89)</f>
        <v>0</v>
      </c>
    </row>
    <row r="91" spans="1:9" x14ac:dyDescent="0.35">
      <c r="A91" s="50"/>
      <c r="B91" s="51"/>
      <c r="C91" s="51"/>
      <c r="D91" s="51"/>
      <c r="E91" s="51"/>
      <c r="F91" s="51"/>
      <c r="G91" s="51"/>
      <c r="H91" s="51"/>
      <c r="I91" s="51"/>
    </row>
    <row r="92" spans="1:9" x14ac:dyDescent="0.35">
      <c r="A92" s="136" t="s">
        <v>99</v>
      </c>
      <c r="B92" s="136"/>
      <c r="C92" s="136"/>
      <c r="D92" s="136"/>
      <c r="E92" s="136"/>
      <c r="F92" s="136"/>
      <c r="G92" s="136"/>
      <c r="H92" s="136"/>
      <c r="I92" s="136"/>
    </row>
    <row r="93" spans="1:9" x14ac:dyDescent="0.35">
      <c r="A93" s="12">
        <v>5</v>
      </c>
      <c r="B93" s="13" t="s">
        <v>100</v>
      </c>
      <c r="C93" s="13"/>
      <c r="D93" s="13"/>
      <c r="E93" s="13"/>
      <c r="F93" s="13"/>
      <c r="G93" s="13"/>
      <c r="H93" s="12"/>
      <c r="I93" s="12" t="s">
        <v>28</v>
      </c>
    </row>
    <row r="94" spans="1:9" x14ac:dyDescent="0.35">
      <c r="A94" s="12" t="s">
        <v>3</v>
      </c>
      <c r="B94" s="38" t="s">
        <v>101</v>
      </c>
      <c r="C94" s="38"/>
      <c r="D94" s="38"/>
      <c r="E94" s="38"/>
      <c r="F94" s="38"/>
      <c r="G94" s="38"/>
      <c r="H94" s="4" t="s">
        <v>57</v>
      </c>
      <c r="I94" s="17">
        <v>0</v>
      </c>
    </row>
    <row r="95" spans="1:9" x14ac:dyDescent="0.35">
      <c r="A95" s="12" t="s">
        <v>5</v>
      </c>
      <c r="B95" s="38" t="s">
        <v>102</v>
      </c>
      <c r="C95" s="38"/>
      <c r="D95" s="38"/>
      <c r="E95" s="38"/>
      <c r="F95" s="38"/>
      <c r="G95" s="38"/>
      <c r="H95" s="4" t="s">
        <v>57</v>
      </c>
      <c r="I95" s="15">
        <v>0</v>
      </c>
    </row>
    <row r="96" spans="1:9" x14ac:dyDescent="0.35">
      <c r="A96" s="64" t="s">
        <v>8</v>
      </c>
      <c r="B96" s="38" t="s">
        <v>103</v>
      </c>
      <c r="C96" s="38"/>
      <c r="D96" s="38"/>
      <c r="E96" s="38"/>
      <c r="F96" s="38"/>
      <c r="G96" s="38"/>
      <c r="H96" s="4" t="s">
        <v>57</v>
      </c>
      <c r="I96" s="15">
        <v>0</v>
      </c>
    </row>
    <row r="97" spans="1:9" x14ac:dyDescent="0.35">
      <c r="A97" s="64" t="s">
        <v>10</v>
      </c>
      <c r="B97" s="38" t="s">
        <v>36</v>
      </c>
      <c r="C97" s="38"/>
      <c r="D97" s="38"/>
      <c r="E97" s="38"/>
      <c r="F97" s="38"/>
      <c r="G97" s="38"/>
      <c r="H97" s="4" t="s">
        <v>57</v>
      </c>
      <c r="I97" s="15"/>
    </row>
    <row r="98" spans="1:9" x14ac:dyDescent="0.35">
      <c r="A98" s="13" t="s">
        <v>104</v>
      </c>
      <c r="B98" s="13"/>
      <c r="C98" s="13"/>
      <c r="D98" s="13"/>
      <c r="E98" s="13"/>
      <c r="F98" s="13"/>
      <c r="G98" s="13"/>
      <c r="H98" s="26" t="s">
        <v>57</v>
      </c>
      <c r="I98" s="20">
        <f>SUM(I94:I97)</f>
        <v>0</v>
      </c>
    </row>
    <row r="99" spans="1:9" x14ac:dyDescent="0.35">
      <c r="A99" s="50"/>
      <c r="B99" s="51"/>
      <c r="C99" s="51"/>
      <c r="D99" s="51"/>
      <c r="E99" s="51"/>
      <c r="F99" s="51"/>
      <c r="G99" s="51"/>
      <c r="H99" s="51"/>
      <c r="I99" s="51"/>
    </row>
    <row r="100" spans="1:9" x14ac:dyDescent="0.35">
      <c r="A100" s="136" t="s">
        <v>105</v>
      </c>
      <c r="B100" s="136"/>
      <c r="C100" s="136"/>
      <c r="D100" s="136"/>
      <c r="E100" s="136"/>
      <c r="F100" s="136"/>
      <c r="G100" s="136"/>
      <c r="H100" s="136"/>
      <c r="I100" s="136"/>
    </row>
    <row r="101" spans="1:9" x14ac:dyDescent="0.35">
      <c r="A101" s="12">
        <v>6</v>
      </c>
      <c r="B101" s="13" t="s">
        <v>106</v>
      </c>
      <c r="C101" s="13"/>
      <c r="D101" s="13"/>
      <c r="E101" s="13"/>
      <c r="F101" s="13"/>
      <c r="G101" s="13"/>
      <c r="H101" s="12" t="s">
        <v>27</v>
      </c>
      <c r="I101" s="12" t="s">
        <v>28</v>
      </c>
    </row>
    <row r="102" spans="1:9" x14ac:dyDescent="0.35">
      <c r="A102" s="12" t="s">
        <v>3</v>
      </c>
      <c r="B102" s="5" t="s">
        <v>107</v>
      </c>
      <c r="C102" s="5"/>
      <c r="D102" s="5"/>
      <c r="E102" s="5"/>
      <c r="F102" s="5"/>
      <c r="G102" s="5"/>
      <c r="H102" s="14">
        <v>0.05</v>
      </c>
      <c r="I102" s="65">
        <f>I118*H102</f>
        <v>0</v>
      </c>
    </row>
    <row r="103" spans="1:9" x14ac:dyDescent="0.35">
      <c r="A103" s="12" t="s">
        <v>5</v>
      </c>
      <c r="B103" s="5" t="s">
        <v>108</v>
      </c>
      <c r="C103" s="5"/>
      <c r="D103" s="5"/>
      <c r="E103" s="5"/>
      <c r="F103" s="5"/>
      <c r="G103" s="5"/>
      <c r="H103" s="14">
        <v>0.04</v>
      </c>
      <c r="I103" s="65">
        <f>(I118+I102)*H103</f>
        <v>0</v>
      </c>
    </row>
    <row r="104" spans="1:9" x14ac:dyDescent="0.35">
      <c r="A104" s="12" t="s">
        <v>8</v>
      </c>
      <c r="B104" s="59" t="s">
        <v>109</v>
      </c>
      <c r="C104" s="59"/>
      <c r="D104" s="59"/>
      <c r="E104" s="59"/>
      <c r="F104" s="59"/>
      <c r="G104" s="59"/>
      <c r="H104" s="66"/>
      <c r="I104" s="67"/>
    </row>
    <row r="105" spans="1:9" x14ac:dyDescent="0.35">
      <c r="A105" s="12" t="s">
        <v>110</v>
      </c>
      <c r="B105" s="5" t="s">
        <v>111</v>
      </c>
      <c r="C105" s="5"/>
      <c r="D105" s="5"/>
      <c r="E105" s="5"/>
      <c r="F105" s="5"/>
      <c r="G105" s="5"/>
      <c r="H105" s="68">
        <v>1.6500000000000001E-2</v>
      </c>
      <c r="I105" s="65" t="e">
        <f>#REF!*H105</f>
        <v>#REF!</v>
      </c>
    </row>
    <row r="106" spans="1:9" x14ac:dyDescent="0.35">
      <c r="A106" s="12" t="s">
        <v>112</v>
      </c>
      <c r="B106" s="5" t="s">
        <v>113</v>
      </c>
      <c r="C106" s="5"/>
      <c r="D106" s="5"/>
      <c r="E106" s="5"/>
      <c r="F106" s="5"/>
      <c r="G106" s="5"/>
      <c r="H106" s="68">
        <v>7.5999999999999998E-2</v>
      </c>
      <c r="I106" s="65" t="e">
        <f>#REF!*H106</f>
        <v>#REF!</v>
      </c>
    </row>
    <row r="107" spans="1:9" x14ac:dyDescent="0.35">
      <c r="A107" s="12" t="s">
        <v>114</v>
      </c>
      <c r="B107" s="5" t="s">
        <v>115</v>
      </c>
      <c r="C107" s="5"/>
      <c r="D107" s="5"/>
      <c r="E107" s="5"/>
      <c r="F107" s="5"/>
      <c r="G107" s="5"/>
      <c r="H107" s="68">
        <v>0.05</v>
      </c>
      <c r="I107" s="65" t="e">
        <f>#REF!*H107</f>
        <v>#REF!</v>
      </c>
    </row>
    <row r="108" spans="1:9" x14ac:dyDescent="0.35">
      <c r="A108" s="13" t="s">
        <v>116</v>
      </c>
      <c r="B108" s="13"/>
      <c r="C108" s="13"/>
      <c r="D108" s="13"/>
      <c r="E108" s="13"/>
      <c r="F108" s="13"/>
      <c r="G108" s="13"/>
      <c r="H108" s="68"/>
      <c r="I108" s="27" t="e">
        <f>SUM(I102:I107)</f>
        <v>#REF!</v>
      </c>
    </row>
    <row r="109" spans="1:9" x14ac:dyDescent="0.35">
      <c r="A109" s="6"/>
      <c r="B109" s="69"/>
      <c r="C109" s="69"/>
      <c r="D109" s="69"/>
      <c r="E109" s="69"/>
      <c r="F109" s="69"/>
      <c r="G109" s="69"/>
      <c r="H109" s="69"/>
      <c r="I109" s="69"/>
    </row>
    <row r="110" spans="1:9" x14ac:dyDescent="0.35">
      <c r="A110" s="6"/>
      <c r="B110" s="6"/>
      <c r="C110" s="6"/>
      <c r="D110" s="6"/>
      <c r="E110" s="6"/>
      <c r="F110" s="6"/>
      <c r="G110" s="6"/>
      <c r="H110" s="6"/>
      <c r="I110" s="23"/>
    </row>
    <row r="111" spans="1:9" x14ac:dyDescent="0.35">
      <c r="A111" s="135" t="s">
        <v>117</v>
      </c>
      <c r="B111" s="135"/>
      <c r="C111" s="135"/>
      <c r="D111" s="135"/>
      <c r="E111" s="135"/>
      <c r="F111" s="135"/>
      <c r="G111" s="135"/>
      <c r="H111" s="135"/>
      <c r="I111" s="135"/>
    </row>
    <row r="112" spans="1:9" x14ac:dyDescent="0.35">
      <c r="A112" s="13" t="s">
        <v>118</v>
      </c>
      <c r="B112" s="13"/>
      <c r="C112" s="13"/>
      <c r="D112" s="13"/>
      <c r="E112" s="13"/>
      <c r="F112" s="13"/>
      <c r="G112" s="13"/>
      <c r="H112" s="13"/>
      <c r="I112" s="12" t="s">
        <v>28</v>
      </c>
    </row>
    <row r="113" spans="1:9" x14ac:dyDescent="0.35">
      <c r="A113" s="1" t="s">
        <v>3</v>
      </c>
      <c r="B113" s="2" t="str">
        <f>A20</f>
        <v>MÓDULO 1 - COMPOSIÇÃO DA REMUNERAÇÃO</v>
      </c>
      <c r="C113" s="2"/>
      <c r="D113" s="2"/>
      <c r="E113" s="2"/>
      <c r="F113" s="2"/>
      <c r="G113" s="2"/>
      <c r="H113" s="2"/>
      <c r="I113" s="71">
        <f>I28</f>
        <v>0</v>
      </c>
    </row>
    <row r="114" spans="1:9" x14ac:dyDescent="0.35">
      <c r="A114" s="1" t="s">
        <v>5</v>
      </c>
      <c r="B114" s="2" t="str">
        <f>A30</f>
        <v>MÓDULO 2 – ENCARGOS E BENEFÍCIOS ANUAIS, MENSAIS E DIÁRIOS</v>
      </c>
      <c r="C114" s="2"/>
      <c r="D114" s="2"/>
      <c r="E114" s="2"/>
      <c r="F114" s="2"/>
      <c r="G114" s="2"/>
      <c r="H114" s="2"/>
      <c r="I114" s="71">
        <f>I59</f>
        <v>0</v>
      </c>
    </row>
    <row r="115" spans="1:9" x14ac:dyDescent="0.35">
      <c r="A115" s="1" t="s">
        <v>8</v>
      </c>
      <c r="B115" s="2" t="str">
        <f>A61</f>
        <v>MÓDULO 3 – PROVISÃO PARA RESCISÃO</v>
      </c>
      <c r="C115" s="2"/>
      <c r="D115" s="2"/>
      <c r="E115" s="2"/>
      <c r="F115" s="2"/>
      <c r="G115" s="2"/>
      <c r="H115" s="2"/>
      <c r="I115" s="71">
        <f>I69</f>
        <v>0</v>
      </c>
    </row>
    <row r="116" spans="1:9" x14ac:dyDescent="0.35">
      <c r="A116" s="4" t="s">
        <v>10</v>
      </c>
      <c r="B116" s="2" t="str">
        <f>A71</f>
        <v>MÓDULO 4 – CUSTO DE REPOSIÇÃO DO PROFISSIONAL AUSENTE</v>
      </c>
      <c r="C116" s="2"/>
      <c r="D116" s="2"/>
      <c r="E116" s="2"/>
      <c r="F116" s="2"/>
      <c r="G116" s="2"/>
      <c r="H116" s="2"/>
      <c r="I116" s="71">
        <f>I90</f>
        <v>0</v>
      </c>
    </row>
    <row r="117" spans="1:9" x14ac:dyDescent="0.35">
      <c r="A117" s="4" t="s">
        <v>33</v>
      </c>
      <c r="B117" s="2" t="str">
        <f>A92</f>
        <v>MÓDULO 5 – INSUMOS DIVERSOS</v>
      </c>
      <c r="C117" s="2"/>
      <c r="D117" s="2"/>
      <c r="E117" s="2"/>
      <c r="F117" s="2"/>
      <c r="G117" s="2"/>
      <c r="H117" s="2"/>
      <c r="I117" s="71">
        <f>I98</f>
        <v>0</v>
      </c>
    </row>
    <row r="118" spans="1:9" x14ac:dyDescent="0.35">
      <c r="A118" s="12"/>
      <c r="B118" s="13" t="s">
        <v>119</v>
      </c>
      <c r="C118" s="13"/>
      <c r="D118" s="13"/>
      <c r="E118" s="13"/>
      <c r="F118" s="13"/>
      <c r="G118" s="13"/>
      <c r="H118" s="13"/>
      <c r="I118" s="20">
        <f>SUM(I113:I117)</f>
        <v>0</v>
      </c>
    </row>
    <row r="119" spans="1:9" x14ac:dyDescent="0.35">
      <c r="A119" s="4" t="s">
        <v>35</v>
      </c>
      <c r="B119" s="2" t="str">
        <f>A100</f>
        <v>MÓDULO 6 – CUSTOS INDIRETOS, TRIBUTOS E LUCRO</v>
      </c>
      <c r="C119" s="2"/>
      <c r="D119" s="2"/>
      <c r="E119" s="2"/>
      <c r="F119" s="2"/>
      <c r="G119" s="2"/>
      <c r="H119" s="2"/>
      <c r="I119" s="15" t="e">
        <f>I108</f>
        <v>#REF!</v>
      </c>
    </row>
    <row r="120" spans="1:9" x14ac:dyDescent="0.35">
      <c r="A120" s="13" t="s">
        <v>120</v>
      </c>
      <c r="B120" s="13"/>
      <c r="C120" s="13"/>
      <c r="D120" s="13"/>
      <c r="E120" s="13"/>
      <c r="F120" s="13"/>
      <c r="G120" s="13"/>
      <c r="H120" s="13"/>
      <c r="I120" s="20" t="e">
        <f>I118+I119</f>
        <v>#REF!</v>
      </c>
    </row>
    <row r="121" spans="1:9" x14ac:dyDescent="0.35">
      <c r="I121" s="72"/>
    </row>
    <row r="122" spans="1:9" x14ac:dyDescent="0.35">
      <c r="A122" s="6"/>
      <c r="B122" s="73" t="s">
        <v>121</v>
      </c>
      <c r="C122" s="73"/>
      <c r="D122" s="73"/>
      <c r="E122" s="73"/>
      <c r="F122" s="73"/>
      <c r="G122" s="73"/>
      <c r="H122" s="22"/>
      <c r="I122" s="22"/>
    </row>
    <row r="123" spans="1:9" ht="13.5" hidden="1" customHeight="1" x14ac:dyDescent="0.4">
      <c r="A123" s="74" t="s">
        <v>122</v>
      </c>
      <c r="B123" s="75"/>
      <c r="C123" s="74" t="s">
        <v>123</v>
      </c>
      <c r="D123" s="75"/>
      <c r="E123" s="74" t="s">
        <v>124</v>
      </c>
      <c r="F123" s="75"/>
      <c r="G123" s="76" t="s">
        <v>125</v>
      </c>
      <c r="H123" s="77" t="s">
        <v>126</v>
      </c>
      <c r="I123" s="78" t="s">
        <v>28</v>
      </c>
    </row>
    <row r="124" spans="1:9" ht="40.5" hidden="1" customHeight="1" x14ac:dyDescent="0.35">
      <c r="A124" s="79" t="s">
        <v>127</v>
      </c>
      <c r="B124" s="80"/>
      <c r="C124" s="81" t="s">
        <v>128</v>
      </c>
      <c r="D124" s="82"/>
      <c r="E124" s="83"/>
      <c r="F124" s="84"/>
      <c r="G124" s="85" t="s">
        <v>128</v>
      </c>
      <c r="H124" s="86"/>
      <c r="I124" s="87">
        <v>0</v>
      </c>
    </row>
    <row r="125" spans="1:9" ht="12.75" hidden="1" customHeight="1" x14ac:dyDescent="0.35">
      <c r="A125" s="8" t="s">
        <v>129</v>
      </c>
      <c r="B125" s="88"/>
      <c r="C125" s="89" t="s">
        <v>128</v>
      </c>
      <c r="D125" s="90"/>
      <c r="E125" s="91"/>
      <c r="F125" s="92"/>
      <c r="G125" s="93" t="s">
        <v>128</v>
      </c>
      <c r="H125" s="94"/>
      <c r="I125" s="95">
        <v>0</v>
      </c>
    </row>
    <row r="126" spans="1:9" ht="12.75" hidden="1" customHeight="1" x14ac:dyDescent="0.35">
      <c r="A126" s="8" t="s">
        <v>130</v>
      </c>
      <c r="B126" s="88"/>
      <c r="C126" s="89" t="s">
        <v>128</v>
      </c>
      <c r="D126" s="90"/>
      <c r="E126" s="91"/>
      <c r="F126" s="92"/>
      <c r="G126" s="93" t="s">
        <v>128</v>
      </c>
      <c r="H126" s="94"/>
      <c r="I126" s="95">
        <v>0</v>
      </c>
    </row>
    <row r="127" spans="1:9" ht="12.75" hidden="1" customHeight="1" x14ac:dyDescent="0.35">
      <c r="A127" s="8" t="s">
        <v>131</v>
      </c>
      <c r="B127" s="88"/>
      <c r="C127" s="89" t="s">
        <v>128</v>
      </c>
      <c r="D127" s="90"/>
      <c r="E127" s="91"/>
      <c r="F127" s="92"/>
      <c r="G127" s="93" t="s">
        <v>128</v>
      </c>
      <c r="H127" s="94"/>
      <c r="I127" s="95">
        <v>0</v>
      </c>
    </row>
    <row r="128" spans="1:9" ht="12.75" hidden="1" customHeight="1" x14ac:dyDescent="0.35">
      <c r="A128" s="96"/>
      <c r="B128" s="44"/>
      <c r="C128" s="91"/>
      <c r="D128" s="92"/>
      <c r="E128" s="91"/>
      <c r="F128" s="92"/>
      <c r="G128" s="97"/>
      <c r="H128" s="98"/>
      <c r="I128" s="95"/>
    </row>
    <row r="129" spans="1:9" ht="12.75" hidden="1" customHeight="1" x14ac:dyDescent="0.4">
      <c r="A129" s="99"/>
      <c r="B129" s="100"/>
      <c r="C129" s="101"/>
      <c r="D129" s="102"/>
      <c r="E129" s="101"/>
      <c r="F129" s="102"/>
      <c r="G129" s="103"/>
      <c r="H129" s="104"/>
      <c r="I129" s="105"/>
    </row>
    <row r="130" spans="1:9" ht="13.5" hidden="1" customHeight="1" x14ac:dyDescent="0.4">
      <c r="A130" s="106" t="s">
        <v>132</v>
      </c>
      <c r="B130" s="107"/>
      <c r="C130" s="107"/>
      <c r="D130" s="107"/>
      <c r="E130" s="107"/>
      <c r="F130" s="107"/>
      <c r="G130" s="107"/>
      <c r="H130" s="108"/>
      <c r="I130" s="109">
        <f>SUM(I128:I129)</f>
        <v>0</v>
      </c>
    </row>
    <row r="131" spans="1:9" ht="13.5" hidden="1" customHeight="1" x14ac:dyDescent="0.35"/>
    <row r="132" spans="1:9" ht="12.75" hidden="1" customHeight="1" x14ac:dyDescent="0.35">
      <c r="A132" s="6" t="s">
        <v>133</v>
      </c>
      <c r="B132" s="73" t="s">
        <v>134</v>
      </c>
      <c r="C132" s="73"/>
      <c r="D132" s="73"/>
      <c r="E132" s="73"/>
      <c r="F132" s="73"/>
      <c r="G132" s="73"/>
      <c r="H132" s="22"/>
      <c r="I132" s="22"/>
    </row>
    <row r="133" spans="1:9" ht="13.5" hidden="1" customHeight="1" x14ac:dyDescent="0.4">
      <c r="A133" s="35" t="s">
        <v>135</v>
      </c>
      <c r="B133" s="36"/>
      <c r="C133" s="36"/>
      <c r="D133" s="36"/>
      <c r="E133" s="36"/>
      <c r="F133" s="36"/>
      <c r="G133" s="36"/>
      <c r="H133" s="36"/>
      <c r="I133" s="37"/>
    </row>
    <row r="134" spans="1:9" ht="13.5" hidden="1" customHeight="1" x14ac:dyDescent="0.4">
      <c r="A134" s="110"/>
      <c r="B134" s="111" t="s">
        <v>136</v>
      </c>
      <c r="C134" s="112"/>
      <c r="D134" s="112"/>
      <c r="E134" s="112"/>
      <c r="F134" s="112"/>
      <c r="G134" s="112"/>
      <c r="H134" s="113"/>
      <c r="I134" s="78" t="s">
        <v>28</v>
      </c>
    </row>
    <row r="135" spans="1:9" ht="13.5" hidden="1" customHeight="1" x14ac:dyDescent="0.35">
      <c r="A135" s="114" t="s">
        <v>3</v>
      </c>
      <c r="B135" s="115" t="s">
        <v>137</v>
      </c>
      <c r="C135" s="116"/>
      <c r="D135" s="116"/>
      <c r="E135" s="116"/>
      <c r="F135" s="116"/>
      <c r="G135" s="116"/>
      <c r="H135" s="117"/>
      <c r="I135" s="118" t="e">
        <f>I105</f>
        <v>#REF!</v>
      </c>
    </row>
    <row r="136" spans="1:9" ht="12.75" hidden="1" customHeight="1" x14ac:dyDescent="0.35">
      <c r="A136" s="119" t="s">
        <v>5</v>
      </c>
      <c r="B136" s="120" t="s">
        <v>138</v>
      </c>
      <c r="C136" s="121"/>
      <c r="D136" s="121"/>
      <c r="E136" s="121"/>
      <c r="F136" s="121"/>
      <c r="G136" s="121"/>
      <c r="H136" s="122"/>
      <c r="I136" s="123" t="e">
        <f>#REF!</f>
        <v>#REF!</v>
      </c>
    </row>
    <row r="137" spans="1:9" ht="12.75" hidden="1" customHeight="1" x14ac:dyDescent="0.4">
      <c r="A137" s="119" t="s">
        <v>8</v>
      </c>
      <c r="B137" s="124" t="s">
        <v>139</v>
      </c>
      <c r="C137" s="125"/>
      <c r="D137" s="125"/>
      <c r="E137" s="125"/>
      <c r="F137" s="125"/>
      <c r="G137" s="125"/>
      <c r="H137" s="126"/>
      <c r="I137" s="123" t="e">
        <f>I108</f>
        <v>#REF!</v>
      </c>
    </row>
    <row r="138" spans="1:9" ht="13.5" hidden="1" customHeight="1" x14ac:dyDescent="0.4">
      <c r="A138" s="127" t="s">
        <v>140</v>
      </c>
      <c r="B138" s="128"/>
      <c r="C138" s="128"/>
      <c r="D138" s="128"/>
      <c r="E138" s="128"/>
      <c r="F138" s="128"/>
      <c r="G138" s="128"/>
      <c r="H138" s="129"/>
      <c r="I138" s="109" t="e">
        <f>SUM(I135:I137)</f>
        <v>#REF!</v>
      </c>
    </row>
    <row r="139" spans="1:9" ht="13.5" hidden="1" customHeight="1" x14ac:dyDescent="0.35">
      <c r="A139" s="6" t="s">
        <v>141</v>
      </c>
      <c r="B139" t="s">
        <v>142</v>
      </c>
    </row>
    <row r="140" spans="1:9" ht="12.75" hidden="1" customHeight="1" x14ac:dyDescent="0.35"/>
    <row r="141" spans="1:9" ht="12.75" hidden="1" customHeight="1" x14ac:dyDescent="0.35"/>
    <row r="142" spans="1:9" ht="12.75" hidden="1" customHeight="1" x14ac:dyDescent="0.35">
      <c r="A142" s="52"/>
      <c r="B142" s="52"/>
    </row>
    <row r="143" spans="1:9" x14ac:dyDescent="0.35">
      <c r="A143" s="13" t="s">
        <v>143</v>
      </c>
      <c r="B143" s="13"/>
      <c r="C143" s="13"/>
      <c r="D143" s="13"/>
      <c r="E143" s="13"/>
      <c r="F143" s="13"/>
      <c r="G143" s="13"/>
      <c r="H143" s="13"/>
      <c r="I143" s="20" t="e">
        <f>I120*32*12</f>
        <v>#REF!</v>
      </c>
    </row>
    <row r="144" spans="1:9" hidden="1" x14ac:dyDescent="0.35">
      <c r="A144" s="70"/>
      <c r="B144" s="52"/>
      <c r="E144" s="34"/>
      <c r="I144" s="130">
        <f>I121*12</f>
        <v>0</v>
      </c>
    </row>
    <row r="145" spans="1:9" x14ac:dyDescent="0.35">
      <c r="A145" s="34"/>
      <c r="I145" s="21"/>
    </row>
    <row r="146" spans="1:9" x14ac:dyDescent="0.35">
      <c r="A146" s="34"/>
    </row>
  </sheetData>
  <mergeCells count="151">
    <mergeCell ref="B134:H134"/>
    <mergeCell ref="B135:H135"/>
    <mergeCell ref="B136:H136"/>
    <mergeCell ref="B137:H137"/>
    <mergeCell ref="A138:H138"/>
    <mergeCell ref="A143:H143"/>
    <mergeCell ref="A129:B129"/>
    <mergeCell ref="C129:D129"/>
    <mergeCell ref="E129:F129"/>
    <mergeCell ref="A130:H130"/>
    <mergeCell ref="B132:G132"/>
    <mergeCell ref="A133:I133"/>
    <mergeCell ref="A127:B127"/>
    <mergeCell ref="C127:D127"/>
    <mergeCell ref="E127:F127"/>
    <mergeCell ref="A128:B128"/>
    <mergeCell ref="C128:D128"/>
    <mergeCell ref="E128:F128"/>
    <mergeCell ref="A125:B125"/>
    <mergeCell ref="C125:D125"/>
    <mergeCell ref="E125:F125"/>
    <mergeCell ref="A126:B126"/>
    <mergeCell ref="C126:D126"/>
    <mergeCell ref="E126:F126"/>
    <mergeCell ref="A123:B123"/>
    <mergeCell ref="C123:D123"/>
    <mergeCell ref="E123:F123"/>
    <mergeCell ref="A124:B124"/>
    <mergeCell ref="C124:D124"/>
    <mergeCell ref="E124:F124"/>
    <mergeCell ref="B116:H116"/>
    <mergeCell ref="B117:H117"/>
    <mergeCell ref="B118:H118"/>
    <mergeCell ref="B119:H119"/>
    <mergeCell ref="A120:H120"/>
    <mergeCell ref="B122:G122"/>
    <mergeCell ref="B109:I109"/>
    <mergeCell ref="A111:I111"/>
    <mergeCell ref="A112:H112"/>
    <mergeCell ref="B113:H113"/>
    <mergeCell ref="B114:H114"/>
    <mergeCell ref="B115:H115"/>
    <mergeCell ref="B103:G103"/>
    <mergeCell ref="B104:G104"/>
    <mergeCell ref="B105:G105"/>
    <mergeCell ref="B106:G106"/>
    <mergeCell ref="B107:G107"/>
    <mergeCell ref="A108:G108"/>
    <mergeCell ref="B97:G97"/>
    <mergeCell ref="A98:G98"/>
    <mergeCell ref="A99:I99"/>
    <mergeCell ref="A100:I100"/>
    <mergeCell ref="B101:G101"/>
    <mergeCell ref="B102:G102"/>
    <mergeCell ref="A91:I91"/>
    <mergeCell ref="A92:I92"/>
    <mergeCell ref="B93:G93"/>
    <mergeCell ref="B94:G94"/>
    <mergeCell ref="B95:G95"/>
    <mergeCell ref="B96:G96"/>
    <mergeCell ref="A85:I85"/>
    <mergeCell ref="A86:I86"/>
    <mergeCell ref="A87:H87"/>
    <mergeCell ref="B88:H88"/>
    <mergeCell ref="B89:H89"/>
    <mergeCell ref="A90:H90"/>
    <mergeCell ref="B79:G79"/>
    <mergeCell ref="A80:G80"/>
    <mergeCell ref="A81:I81"/>
    <mergeCell ref="A82:G82"/>
    <mergeCell ref="B83:G83"/>
    <mergeCell ref="A84:G84"/>
    <mergeCell ref="B73:G73"/>
    <mergeCell ref="B74:G74"/>
    <mergeCell ref="B75:G75"/>
    <mergeCell ref="B76:G76"/>
    <mergeCell ref="B77:G77"/>
    <mergeCell ref="B78:G78"/>
    <mergeCell ref="B67:G67"/>
    <mergeCell ref="B68:G68"/>
    <mergeCell ref="A69:G69"/>
    <mergeCell ref="A70:I70"/>
    <mergeCell ref="A71:I71"/>
    <mergeCell ref="A72:G72"/>
    <mergeCell ref="B62:G62"/>
    <mergeCell ref="B63:G63"/>
    <mergeCell ref="B64:G64"/>
    <mergeCell ref="B65:G65"/>
    <mergeCell ref="B66:G66"/>
    <mergeCell ref="B56:H56"/>
    <mergeCell ref="B57:H57"/>
    <mergeCell ref="B58:H58"/>
    <mergeCell ref="A59:H59"/>
    <mergeCell ref="A60:I60"/>
    <mergeCell ref="A61:I61"/>
    <mergeCell ref="A52:H52"/>
    <mergeCell ref="A53:I53"/>
    <mergeCell ref="A54:I54"/>
    <mergeCell ref="A55:H55"/>
    <mergeCell ref="B48:G48"/>
    <mergeCell ref="B49:G49"/>
    <mergeCell ref="B50:G50"/>
    <mergeCell ref="B51:G51"/>
    <mergeCell ref="B44:G44"/>
    <mergeCell ref="A45:G45"/>
    <mergeCell ref="A46:I46"/>
    <mergeCell ref="A47:G47"/>
    <mergeCell ref="B38:G38"/>
    <mergeCell ref="B39:G39"/>
    <mergeCell ref="B40:G40"/>
    <mergeCell ref="B41:G41"/>
    <mergeCell ref="B42:G42"/>
    <mergeCell ref="B43:G43"/>
    <mergeCell ref="B32:G32"/>
    <mergeCell ref="B33:G33"/>
    <mergeCell ref="A34:G34"/>
    <mergeCell ref="A35:I35"/>
    <mergeCell ref="A36:G36"/>
    <mergeCell ref="B37:G37"/>
    <mergeCell ref="B25:G25"/>
    <mergeCell ref="B26:G26"/>
    <mergeCell ref="B27:G27"/>
    <mergeCell ref="A28:H28"/>
    <mergeCell ref="A30:I30"/>
    <mergeCell ref="A31:G31"/>
    <mergeCell ref="A19:I19"/>
    <mergeCell ref="A20:I20"/>
    <mergeCell ref="B21:G21"/>
    <mergeCell ref="B22:G22"/>
    <mergeCell ref="B23:G23"/>
    <mergeCell ref="B24:G24"/>
    <mergeCell ref="A13:I13"/>
    <mergeCell ref="B14:H14"/>
    <mergeCell ref="B15:H15"/>
    <mergeCell ref="B16:H16"/>
    <mergeCell ref="B17:H17"/>
    <mergeCell ref="B18:H18"/>
    <mergeCell ref="B7:H7"/>
    <mergeCell ref="A9:I9"/>
    <mergeCell ref="A10:B10"/>
    <mergeCell ref="C10:D10"/>
    <mergeCell ref="E10:I10"/>
    <mergeCell ref="A11:B11"/>
    <mergeCell ref="C11:D11"/>
    <mergeCell ref="E11:I11"/>
    <mergeCell ref="A1:I1"/>
    <mergeCell ref="A2:I2"/>
    <mergeCell ref="A3:I3"/>
    <mergeCell ref="B4:H4"/>
    <mergeCell ref="B5:H5"/>
    <mergeCell ref="B6:H6"/>
  </mergeCells>
  <pageMargins left="0.31496062992125984"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9CDFB-F2B2-4DC5-8672-C14694F6F484}">
  <dimension ref="A1:S145"/>
  <sheetViews>
    <sheetView view="pageBreakPreview" topLeftCell="A86" zoomScaleNormal="100" zoomScaleSheetLayoutView="100" workbookViewId="0">
      <selection activeCell="K104" sqref="K104"/>
    </sheetView>
  </sheetViews>
  <sheetFormatPr defaultRowHeight="14.5" x14ac:dyDescent="0.35"/>
  <cols>
    <col min="1" max="1" width="10" bestFit="1" customWidth="1"/>
    <col min="5" max="5" width="10.81640625" bestFit="1" customWidth="1"/>
    <col min="7" max="7" width="26.26953125" customWidth="1"/>
    <col min="8" max="8" width="8.81640625" customWidth="1"/>
    <col min="9" max="9" width="21.453125" customWidth="1"/>
  </cols>
  <sheetData>
    <row r="1" spans="1:9" x14ac:dyDescent="0.35">
      <c r="A1" s="142" t="s">
        <v>144</v>
      </c>
      <c r="B1" s="142"/>
      <c r="C1" s="142"/>
      <c r="D1" s="142"/>
      <c r="E1" s="142"/>
      <c r="F1" s="142"/>
      <c r="G1" s="142"/>
      <c r="H1" s="142"/>
      <c r="I1" s="142"/>
    </row>
    <row r="2" spans="1:9" ht="42.75" customHeight="1" x14ac:dyDescent="0.35">
      <c r="A2" s="133" t="s">
        <v>1</v>
      </c>
      <c r="B2" s="133"/>
      <c r="C2" s="133"/>
      <c r="D2" s="133"/>
      <c r="E2" s="133"/>
      <c r="F2" s="133"/>
      <c r="G2" s="133"/>
      <c r="H2" s="133"/>
      <c r="I2" s="133"/>
    </row>
    <row r="3" spans="1:9" ht="25" customHeight="1" x14ac:dyDescent="0.35">
      <c r="A3" s="135" t="s">
        <v>2</v>
      </c>
      <c r="B3" s="135"/>
      <c r="C3" s="135"/>
      <c r="D3" s="135"/>
      <c r="E3" s="135"/>
      <c r="F3" s="135"/>
      <c r="G3" s="135"/>
      <c r="H3" s="135"/>
      <c r="I3" s="135"/>
    </row>
    <row r="4" spans="1:9" x14ac:dyDescent="0.35">
      <c r="A4" s="1" t="s">
        <v>3</v>
      </c>
      <c r="B4" s="2" t="s">
        <v>4</v>
      </c>
      <c r="C4" s="2"/>
      <c r="D4" s="2"/>
      <c r="E4" s="2"/>
      <c r="F4" s="2"/>
      <c r="G4" s="2"/>
      <c r="H4" s="2"/>
      <c r="I4" s="3"/>
    </row>
    <row r="5" spans="1:9" x14ac:dyDescent="0.35">
      <c r="A5" s="1" t="s">
        <v>5</v>
      </c>
      <c r="B5" s="2" t="s">
        <v>6</v>
      </c>
      <c r="C5" s="2"/>
      <c r="D5" s="2"/>
      <c r="E5" s="2"/>
      <c r="F5" s="2"/>
      <c r="G5" s="2"/>
      <c r="H5" s="2"/>
      <c r="I5" s="4" t="s">
        <v>7</v>
      </c>
    </row>
    <row r="6" spans="1:9" x14ac:dyDescent="0.35">
      <c r="A6" s="1" t="s">
        <v>8</v>
      </c>
      <c r="B6" s="5" t="s">
        <v>9</v>
      </c>
      <c r="C6" s="5"/>
      <c r="D6" s="5"/>
      <c r="E6" s="5"/>
      <c r="F6" s="5"/>
      <c r="G6" s="5"/>
      <c r="H6" s="5"/>
      <c r="I6" s="1">
        <v>2023</v>
      </c>
    </row>
    <row r="7" spans="1:9" x14ac:dyDescent="0.35">
      <c r="A7" s="1" t="s">
        <v>10</v>
      </c>
      <c r="B7" s="2" t="s">
        <v>11</v>
      </c>
      <c r="C7" s="2"/>
      <c r="D7" s="2"/>
      <c r="E7" s="2"/>
      <c r="F7" s="2"/>
      <c r="G7" s="2"/>
      <c r="H7" s="2"/>
      <c r="I7" s="1">
        <v>12</v>
      </c>
    </row>
    <row r="8" spans="1:9" x14ac:dyDescent="0.35">
      <c r="A8" s="6"/>
      <c r="B8" s="7"/>
      <c r="C8" s="7"/>
      <c r="D8" s="7"/>
      <c r="E8" s="7"/>
      <c r="F8" s="7"/>
      <c r="G8" s="7"/>
      <c r="H8" s="6"/>
      <c r="I8" s="6"/>
    </row>
    <row r="9" spans="1:9" x14ac:dyDescent="0.35">
      <c r="A9" s="135" t="s">
        <v>12</v>
      </c>
      <c r="B9" s="135"/>
      <c r="C9" s="135"/>
      <c r="D9" s="135"/>
      <c r="E9" s="135"/>
      <c r="F9" s="135"/>
      <c r="G9" s="135"/>
      <c r="H9" s="135"/>
      <c r="I9" s="135"/>
    </row>
    <row r="10" spans="1:9" x14ac:dyDescent="0.35">
      <c r="A10" s="8" t="s">
        <v>13</v>
      </c>
      <c r="B10" s="8"/>
      <c r="C10" s="8" t="s">
        <v>14</v>
      </c>
      <c r="D10" s="8"/>
      <c r="E10" s="8" t="s">
        <v>15</v>
      </c>
      <c r="F10" s="8"/>
      <c r="G10" s="8"/>
      <c r="H10" s="8"/>
      <c r="I10" s="8"/>
    </row>
    <row r="11" spans="1:9" x14ac:dyDescent="0.35">
      <c r="A11" s="8" t="s">
        <v>145</v>
      </c>
      <c r="B11" s="8"/>
      <c r="C11" s="9" t="s">
        <v>17</v>
      </c>
      <c r="D11" s="8"/>
      <c r="E11" s="9"/>
      <c r="F11" s="8"/>
      <c r="G11" s="8"/>
      <c r="H11" s="8"/>
      <c r="I11" s="8"/>
    </row>
    <row r="12" spans="1:9" x14ac:dyDescent="0.35">
      <c r="A12" s="6"/>
      <c r="B12" s="7"/>
      <c r="C12" s="7"/>
      <c r="D12" s="7"/>
      <c r="E12" s="7"/>
      <c r="F12" s="7"/>
      <c r="G12" s="7"/>
      <c r="H12" s="6"/>
      <c r="I12" s="6"/>
    </row>
    <row r="13" spans="1:9" x14ac:dyDescent="0.35">
      <c r="A13" s="135" t="s">
        <v>18</v>
      </c>
      <c r="B13" s="135"/>
      <c r="C13" s="135"/>
      <c r="D13" s="135"/>
      <c r="E13" s="135"/>
      <c r="F13" s="135"/>
      <c r="G13" s="135"/>
      <c r="H13" s="135"/>
      <c r="I13" s="135"/>
    </row>
    <row r="14" spans="1:9" x14ac:dyDescent="0.35">
      <c r="A14" s="1">
        <v>1</v>
      </c>
      <c r="B14" s="2" t="s">
        <v>19</v>
      </c>
      <c r="C14" s="2"/>
      <c r="D14" s="2"/>
      <c r="E14" s="2"/>
      <c r="F14" s="2"/>
      <c r="G14" s="2"/>
      <c r="H14" s="2"/>
      <c r="I14" s="12" t="s">
        <v>146</v>
      </c>
    </row>
    <row r="15" spans="1:9" x14ac:dyDescent="0.35">
      <c r="A15" s="1">
        <v>2</v>
      </c>
      <c r="B15" s="5" t="s">
        <v>21</v>
      </c>
      <c r="C15" s="5"/>
      <c r="D15" s="5"/>
      <c r="E15" s="5"/>
      <c r="F15" s="5"/>
      <c r="G15" s="5"/>
      <c r="H15" s="5"/>
      <c r="I15" s="1"/>
    </row>
    <row r="16" spans="1:9" x14ac:dyDescent="0.35">
      <c r="A16" s="1">
        <v>3</v>
      </c>
      <c r="B16" s="2" t="s">
        <v>22</v>
      </c>
      <c r="C16" s="2"/>
      <c r="D16" s="2"/>
      <c r="E16" s="2"/>
      <c r="F16" s="2"/>
      <c r="G16" s="2"/>
      <c r="H16" s="2"/>
      <c r="I16" s="10"/>
    </row>
    <row r="17" spans="1:9" x14ac:dyDescent="0.35">
      <c r="A17" s="1">
        <v>4</v>
      </c>
      <c r="B17" s="2" t="s">
        <v>23</v>
      </c>
      <c r="C17" s="2"/>
      <c r="D17" s="2"/>
      <c r="E17" s="2"/>
      <c r="F17" s="2"/>
      <c r="G17" s="2"/>
      <c r="H17" s="2"/>
      <c r="I17" s="1"/>
    </row>
    <row r="18" spans="1:9" x14ac:dyDescent="0.35">
      <c r="A18" s="1">
        <v>5</v>
      </c>
      <c r="B18" s="2" t="s">
        <v>24</v>
      </c>
      <c r="C18" s="2"/>
      <c r="D18" s="2"/>
      <c r="E18" s="2"/>
      <c r="F18" s="2"/>
      <c r="G18" s="2"/>
      <c r="H18" s="2"/>
      <c r="I18" s="3"/>
    </row>
    <row r="19" spans="1:9" x14ac:dyDescent="0.35">
      <c r="A19" s="11"/>
      <c r="B19" s="11"/>
      <c r="C19" s="11"/>
      <c r="D19" s="11"/>
      <c r="E19" s="11"/>
      <c r="F19" s="11"/>
      <c r="G19" s="11"/>
      <c r="H19" s="11"/>
      <c r="I19" s="11"/>
    </row>
    <row r="20" spans="1:9" x14ac:dyDescent="0.35">
      <c r="A20" s="136" t="s">
        <v>25</v>
      </c>
      <c r="B20" s="136"/>
      <c r="C20" s="136"/>
      <c r="D20" s="136"/>
      <c r="E20" s="136"/>
      <c r="F20" s="136"/>
      <c r="G20" s="136"/>
      <c r="H20" s="136"/>
      <c r="I20" s="136"/>
    </row>
    <row r="21" spans="1:9" x14ac:dyDescent="0.35">
      <c r="A21" s="12">
        <v>1</v>
      </c>
      <c r="B21" s="13" t="s">
        <v>26</v>
      </c>
      <c r="C21" s="13"/>
      <c r="D21" s="13"/>
      <c r="E21" s="13"/>
      <c r="F21" s="13"/>
      <c r="G21" s="13"/>
      <c r="H21" s="12" t="s">
        <v>27</v>
      </c>
      <c r="I21" s="12" t="s">
        <v>28</v>
      </c>
    </row>
    <row r="22" spans="1:9" x14ac:dyDescent="0.35">
      <c r="A22" s="12" t="s">
        <v>3</v>
      </c>
      <c r="B22" s="5" t="s">
        <v>29</v>
      </c>
      <c r="C22" s="5"/>
      <c r="D22" s="5"/>
      <c r="E22" s="5"/>
      <c r="F22" s="5"/>
      <c r="G22" s="5"/>
      <c r="H22" s="14">
        <v>1</v>
      </c>
      <c r="I22" s="15">
        <v>0</v>
      </c>
    </row>
    <row r="23" spans="1:9" x14ac:dyDescent="0.35">
      <c r="A23" s="12" t="s">
        <v>5</v>
      </c>
      <c r="B23" s="5" t="s">
        <v>30</v>
      </c>
      <c r="C23" s="5"/>
      <c r="D23" s="5"/>
      <c r="E23" s="5"/>
      <c r="F23" s="5"/>
      <c r="G23" s="5"/>
      <c r="H23" s="16">
        <v>0</v>
      </c>
      <c r="I23" s="17">
        <f>I22*H23</f>
        <v>0</v>
      </c>
    </row>
    <row r="24" spans="1:9" x14ac:dyDescent="0.35">
      <c r="A24" s="12" t="s">
        <v>8</v>
      </c>
      <c r="B24" s="5" t="s">
        <v>31</v>
      </c>
      <c r="C24" s="5"/>
      <c r="D24" s="5"/>
      <c r="E24" s="5"/>
      <c r="F24" s="5"/>
      <c r="G24" s="5"/>
      <c r="H24" s="16">
        <v>0</v>
      </c>
      <c r="I24" s="17">
        <f>I22*H24</f>
        <v>0</v>
      </c>
    </row>
    <row r="25" spans="1:9" x14ac:dyDescent="0.35">
      <c r="A25" s="12" t="s">
        <v>10</v>
      </c>
      <c r="B25" s="5" t="s">
        <v>32</v>
      </c>
      <c r="C25" s="5"/>
      <c r="D25" s="5"/>
      <c r="E25" s="5"/>
      <c r="F25" s="5"/>
      <c r="G25" s="5"/>
      <c r="H25" s="16">
        <v>0</v>
      </c>
      <c r="I25" s="17">
        <v>0</v>
      </c>
    </row>
    <row r="26" spans="1:9" x14ac:dyDescent="0.35">
      <c r="A26" s="12" t="s">
        <v>33</v>
      </c>
      <c r="B26" s="5" t="s">
        <v>34</v>
      </c>
      <c r="C26" s="5"/>
      <c r="D26" s="5"/>
      <c r="E26" s="5"/>
      <c r="F26" s="5"/>
      <c r="G26" s="5"/>
      <c r="H26" s="18">
        <v>0</v>
      </c>
      <c r="I26" s="17">
        <v>0</v>
      </c>
    </row>
    <row r="27" spans="1:9" x14ac:dyDescent="0.35">
      <c r="A27" s="12" t="s">
        <v>35</v>
      </c>
      <c r="B27" s="5" t="s">
        <v>36</v>
      </c>
      <c r="C27" s="5"/>
      <c r="D27" s="5"/>
      <c r="E27" s="5"/>
      <c r="F27" s="5"/>
      <c r="G27" s="5"/>
      <c r="H27" s="16">
        <v>0</v>
      </c>
      <c r="I27" s="17">
        <v>0</v>
      </c>
    </row>
    <row r="28" spans="1:9" x14ac:dyDescent="0.35">
      <c r="A28" s="13" t="s">
        <v>37</v>
      </c>
      <c r="B28" s="13"/>
      <c r="C28" s="13"/>
      <c r="D28" s="13"/>
      <c r="E28" s="13"/>
      <c r="F28" s="13"/>
      <c r="G28" s="13"/>
      <c r="H28" s="13"/>
      <c r="I28" s="20">
        <f>SUM(I22:I27)</f>
        <v>0</v>
      </c>
    </row>
    <row r="29" spans="1:9" x14ac:dyDescent="0.35">
      <c r="A29" s="22"/>
      <c r="B29" s="22"/>
      <c r="C29" s="22"/>
      <c r="D29" s="22"/>
      <c r="E29" s="22"/>
      <c r="F29" s="22"/>
      <c r="G29" s="22"/>
      <c r="H29" s="22"/>
      <c r="I29" s="23"/>
    </row>
    <row r="30" spans="1:9" x14ac:dyDescent="0.35">
      <c r="A30" s="136" t="s">
        <v>38</v>
      </c>
      <c r="B30" s="136"/>
      <c r="C30" s="136"/>
      <c r="D30" s="136"/>
      <c r="E30" s="136"/>
      <c r="F30" s="136"/>
      <c r="G30" s="136"/>
      <c r="H30" s="136"/>
      <c r="I30" s="136"/>
    </row>
    <row r="31" spans="1:9" x14ac:dyDescent="0.35">
      <c r="A31" s="13" t="s">
        <v>39</v>
      </c>
      <c r="B31" s="13"/>
      <c r="C31" s="13"/>
      <c r="D31" s="13"/>
      <c r="E31" s="13"/>
      <c r="F31" s="13"/>
      <c r="G31" s="13"/>
      <c r="H31" s="12" t="s">
        <v>27</v>
      </c>
      <c r="I31" s="12" t="s">
        <v>28</v>
      </c>
    </row>
    <row r="32" spans="1:9" x14ac:dyDescent="0.35">
      <c r="A32" s="12" t="s">
        <v>3</v>
      </c>
      <c r="B32" s="5" t="s">
        <v>40</v>
      </c>
      <c r="C32" s="5"/>
      <c r="D32" s="5"/>
      <c r="E32" s="5"/>
      <c r="F32" s="5"/>
      <c r="G32" s="5"/>
      <c r="H32" s="24">
        <v>8.3299999999999999E-2</v>
      </c>
      <c r="I32" s="17">
        <f>I28/12</f>
        <v>0</v>
      </c>
    </row>
    <row r="33" spans="1:9" x14ac:dyDescent="0.35">
      <c r="A33" s="12" t="s">
        <v>5</v>
      </c>
      <c r="B33" s="5" t="s">
        <v>41</v>
      </c>
      <c r="C33" s="5"/>
      <c r="D33" s="5"/>
      <c r="E33" s="5"/>
      <c r="F33" s="5"/>
      <c r="G33" s="5"/>
      <c r="H33" s="25"/>
      <c r="I33" s="17">
        <f>(I28/12)+ (I28/3)/12</f>
        <v>0</v>
      </c>
    </row>
    <row r="34" spans="1:9" x14ac:dyDescent="0.35">
      <c r="A34" s="13" t="s">
        <v>42</v>
      </c>
      <c r="B34" s="13"/>
      <c r="C34" s="13"/>
      <c r="D34" s="13"/>
      <c r="E34" s="13"/>
      <c r="F34" s="13"/>
      <c r="G34" s="13"/>
      <c r="H34" s="26"/>
      <c r="I34" s="27">
        <f>SUM(I32:I33)</f>
        <v>0</v>
      </c>
    </row>
    <row r="35" spans="1:9" x14ac:dyDescent="0.35">
      <c r="A35" s="28"/>
      <c r="B35" s="29"/>
      <c r="C35" s="29"/>
      <c r="D35" s="29"/>
      <c r="E35" s="29"/>
      <c r="F35" s="29"/>
      <c r="G35" s="29"/>
      <c r="H35" s="29"/>
      <c r="I35" s="29"/>
    </row>
    <row r="36" spans="1:9" x14ac:dyDescent="0.35">
      <c r="A36" s="13" t="s">
        <v>43</v>
      </c>
      <c r="B36" s="13"/>
      <c r="C36" s="13"/>
      <c r="D36" s="13"/>
      <c r="E36" s="13"/>
      <c r="F36" s="13"/>
      <c r="G36" s="13"/>
      <c r="H36" s="12" t="s">
        <v>27</v>
      </c>
      <c r="I36" s="12" t="s">
        <v>28</v>
      </c>
    </row>
    <row r="37" spans="1:9" x14ac:dyDescent="0.35">
      <c r="A37" s="12" t="s">
        <v>3</v>
      </c>
      <c r="B37" s="5" t="s">
        <v>44</v>
      </c>
      <c r="C37" s="5"/>
      <c r="D37" s="5"/>
      <c r="E37" s="5"/>
      <c r="F37" s="5"/>
      <c r="G37" s="5"/>
      <c r="H37" s="30">
        <v>0.2</v>
      </c>
      <c r="I37" s="17">
        <f>(I28+I34)*H37</f>
        <v>0</v>
      </c>
    </row>
    <row r="38" spans="1:9" x14ac:dyDescent="0.35">
      <c r="A38" s="12" t="s">
        <v>5</v>
      </c>
      <c r="B38" s="5" t="s">
        <v>45</v>
      </c>
      <c r="C38" s="5"/>
      <c r="D38" s="5"/>
      <c r="E38" s="5"/>
      <c r="F38" s="5"/>
      <c r="G38" s="5"/>
      <c r="H38" s="30">
        <v>2.5000000000000001E-2</v>
      </c>
      <c r="I38" s="17">
        <f>(I28+I34)*H38</f>
        <v>0</v>
      </c>
    </row>
    <row r="39" spans="1:9" x14ac:dyDescent="0.35">
      <c r="A39" s="12" t="s">
        <v>8</v>
      </c>
      <c r="B39" s="5" t="s">
        <v>46</v>
      </c>
      <c r="C39" s="5"/>
      <c r="D39" s="5"/>
      <c r="E39" s="5"/>
      <c r="F39" s="5"/>
      <c r="G39" s="5"/>
      <c r="H39" s="30">
        <v>0.03</v>
      </c>
      <c r="I39" s="17">
        <f>(I28+I34)*H39</f>
        <v>0</v>
      </c>
    </row>
    <row r="40" spans="1:9" x14ac:dyDescent="0.35">
      <c r="A40" s="12" t="s">
        <v>10</v>
      </c>
      <c r="B40" s="5" t="s">
        <v>47</v>
      </c>
      <c r="C40" s="5"/>
      <c r="D40" s="5"/>
      <c r="E40" s="5"/>
      <c r="F40" s="5"/>
      <c r="G40" s="5"/>
      <c r="H40" s="30">
        <v>1.4999999999999999E-2</v>
      </c>
      <c r="I40" s="17">
        <f>(I28+I34)*H40</f>
        <v>0</v>
      </c>
    </row>
    <row r="41" spans="1:9" x14ac:dyDescent="0.35">
      <c r="A41" s="12" t="s">
        <v>33</v>
      </c>
      <c r="B41" s="5" t="s">
        <v>48</v>
      </c>
      <c r="C41" s="5"/>
      <c r="D41" s="5"/>
      <c r="E41" s="5"/>
      <c r="F41" s="5"/>
      <c r="G41" s="5"/>
      <c r="H41" s="30">
        <v>0.01</v>
      </c>
      <c r="I41" s="17">
        <f>(I28+I34)*H41</f>
        <v>0</v>
      </c>
    </row>
    <row r="42" spans="1:9" x14ac:dyDescent="0.35">
      <c r="A42" s="12" t="s">
        <v>35</v>
      </c>
      <c r="B42" s="5" t="s">
        <v>49</v>
      </c>
      <c r="C42" s="5"/>
      <c r="D42" s="5"/>
      <c r="E42" s="5"/>
      <c r="F42" s="5"/>
      <c r="G42" s="5"/>
      <c r="H42" s="30">
        <v>6.0000000000000001E-3</v>
      </c>
      <c r="I42" s="17">
        <f>(I28+I34)*H42</f>
        <v>0</v>
      </c>
    </row>
    <row r="43" spans="1:9" x14ac:dyDescent="0.35">
      <c r="A43" s="12" t="s">
        <v>50</v>
      </c>
      <c r="B43" s="5" t="s">
        <v>51</v>
      </c>
      <c r="C43" s="5"/>
      <c r="D43" s="5"/>
      <c r="E43" s="5"/>
      <c r="F43" s="5"/>
      <c r="G43" s="5"/>
      <c r="H43" s="30">
        <v>2E-3</v>
      </c>
      <c r="I43" s="17">
        <f>(I28+I34)*H43</f>
        <v>0</v>
      </c>
    </row>
    <row r="44" spans="1:9" x14ac:dyDescent="0.35">
      <c r="A44" s="12" t="s">
        <v>52</v>
      </c>
      <c r="B44" s="5" t="s">
        <v>53</v>
      </c>
      <c r="C44" s="5"/>
      <c r="D44" s="5"/>
      <c r="E44" s="5"/>
      <c r="F44" s="5"/>
      <c r="G44" s="5"/>
      <c r="H44" s="30">
        <v>0.08</v>
      </c>
      <c r="I44" s="17">
        <f>(I28+I34)*H44</f>
        <v>0</v>
      </c>
    </row>
    <row r="45" spans="1:9" x14ac:dyDescent="0.35">
      <c r="A45" s="13" t="s">
        <v>54</v>
      </c>
      <c r="B45" s="13"/>
      <c r="C45" s="13"/>
      <c r="D45" s="13"/>
      <c r="E45" s="13"/>
      <c r="F45" s="13"/>
      <c r="G45" s="13"/>
      <c r="H45" s="31">
        <f>SUM(H37:H44)</f>
        <v>0.36800000000000005</v>
      </c>
      <c r="I45" s="27">
        <f>SUM(I37:I44)</f>
        <v>0</v>
      </c>
    </row>
    <row r="46" spans="1:9" x14ac:dyDescent="0.35">
      <c r="A46" s="32"/>
      <c r="B46" s="32"/>
      <c r="C46" s="32"/>
      <c r="D46" s="32"/>
      <c r="E46" s="32"/>
      <c r="F46" s="32"/>
      <c r="G46" s="32"/>
      <c r="H46" s="32"/>
      <c r="I46" s="33"/>
    </row>
    <row r="47" spans="1:9" x14ac:dyDescent="0.35">
      <c r="A47" s="13" t="s">
        <v>55</v>
      </c>
      <c r="B47" s="13"/>
      <c r="C47" s="13"/>
      <c r="D47" s="13"/>
      <c r="E47" s="13"/>
      <c r="F47" s="13"/>
      <c r="G47" s="13"/>
      <c r="H47" s="26"/>
      <c r="I47" s="12" t="s">
        <v>28</v>
      </c>
    </row>
    <row r="48" spans="1:9" ht="16.5" customHeight="1" x14ac:dyDescent="0.35">
      <c r="A48" s="12" t="s">
        <v>3</v>
      </c>
      <c r="B48" s="38" t="s">
        <v>56</v>
      </c>
      <c r="C48" s="38"/>
      <c r="D48" s="38"/>
      <c r="E48" s="38"/>
      <c r="F48" s="38"/>
      <c r="G48" s="38"/>
      <c r="H48" s="4" t="s">
        <v>57</v>
      </c>
      <c r="I48" s="39">
        <v>0</v>
      </c>
    </row>
    <row r="49" spans="1:9" x14ac:dyDescent="0.35">
      <c r="A49" s="12" t="s">
        <v>5</v>
      </c>
      <c r="B49" s="41" t="s">
        <v>58</v>
      </c>
      <c r="C49" s="42"/>
      <c r="D49" s="42"/>
      <c r="E49" s="42"/>
      <c r="F49" s="42"/>
      <c r="G49" s="43"/>
      <c r="H49" s="4" t="s">
        <v>57</v>
      </c>
      <c r="I49" s="39">
        <v>0</v>
      </c>
    </row>
    <row r="50" spans="1:9" ht="16.5" customHeight="1" x14ac:dyDescent="0.35">
      <c r="A50" s="12" t="s">
        <v>8</v>
      </c>
      <c r="B50" s="38" t="s">
        <v>59</v>
      </c>
      <c r="C50" s="38"/>
      <c r="D50" s="38"/>
      <c r="E50" s="38"/>
      <c r="F50" s="38"/>
      <c r="G50" s="38"/>
      <c r="H50" s="4" t="s">
        <v>57</v>
      </c>
      <c r="I50" s="39">
        <v>0</v>
      </c>
    </row>
    <row r="51" spans="1:9" x14ac:dyDescent="0.35">
      <c r="A51" s="12" t="s">
        <v>10</v>
      </c>
      <c r="B51" s="38" t="s">
        <v>60</v>
      </c>
      <c r="C51" s="38"/>
      <c r="D51" s="38"/>
      <c r="E51" s="38"/>
      <c r="F51" s="38"/>
      <c r="G51" s="38"/>
      <c r="H51" s="4" t="s">
        <v>57</v>
      </c>
      <c r="I51" s="39">
        <v>0</v>
      </c>
    </row>
    <row r="52" spans="1:9" x14ac:dyDescent="0.35">
      <c r="A52" s="13" t="s">
        <v>61</v>
      </c>
      <c r="B52" s="13"/>
      <c r="C52" s="13"/>
      <c r="D52" s="13"/>
      <c r="E52" s="13"/>
      <c r="F52" s="13"/>
      <c r="G52" s="13"/>
      <c r="H52" s="13"/>
      <c r="I52" s="20">
        <f>SUM(I48:I51)</f>
        <v>0</v>
      </c>
    </row>
    <row r="53" spans="1:9" x14ac:dyDescent="0.35">
      <c r="A53" s="32"/>
      <c r="B53" s="32"/>
      <c r="C53" s="32"/>
      <c r="D53" s="32"/>
      <c r="E53" s="32"/>
      <c r="F53" s="32"/>
      <c r="G53" s="32"/>
      <c r="H53" s="32"/>
      <c r="I53" s="33"/>
    </row>
    <row r="54" spans="1:9" x14ac:dyDescent="0.35">
      <c r="A54" s="137" t="s">
        <v>62</v>
      </c>
      <c r="B54" s="138"/>
      <c r="C54" s="138"/>
      <c r="D54" s="138"/>
      <c r="E54" s="138"/>
      <c r="F54" s="138"/>
      <c r="G54" s="138"/>
      <c r="H54" s="138"/>
      <c r="I54" s="139"/>
    </row>
    <row r="55" spans="1:9" x14ac:dyDescent="0.35">
      <c r="A55" s="44" t="s">
        <v>63</v>
      </c>
      <c r="B55" s="45"/>
      <c r="C55" s="45"/>
      <c r="D55" s="45"/>
      <c r="E55" s="45"/>
      <c r="F55" s="45"/>
      <c r="G55" s="45"/>
      <c r="H55" s="46"/>
      <c r="I55" s="12" t="s">
        <v>28</v>
      </c>
    </row>
    <row r="56" spans="1:9" x14ac:dyDescent="0.35">
      <c r="A56" s="12" t="s">
        <v>64</v>
      </c>
      <c r="B56" s="184" t="s">
        <v>65</v>
      </c>
      <c r="C56" s="185"/>
      <c r="D56" s="185"/>
      <c r="E56" s="185"/>
      <c r="F56" s="185"/>
      <c r="G56" s="185"/>
      <c r="H56" s="186"/>
      <c r="I56" s="17">
        <f>I34</f>
        <v>0</v>
      </c>
    </row>
    <row r="57" spans="1:9" x14ac:dyDescent="0.35">
      <c r="A57" s="12" t="s">
        <v>66</v>
      </c>
      <c r="B57" s="5" t="s">
        <v>67</v>
      </c>
      <c r="C57" s="5"/>
      <c r="D57" s="5"/>
      <c r="E57" s="5"/>
      <c r="F57" s="5"/>
      <c r="G57" s="5"/>
      <c r="H57" s="5"/>
      <c r="I57" s="17">
        <f>I45</f>
        <v>0</v>
      </c>
    </row>
    <row r="58" spans="1:9" x14ac:dyDescent="0.35">
      <c r="A58" s="12" t="s">
        <v>68</v>
      </c>
      <c r="B58" s="5" t="s">
        <v>69</v>
      </c>
      <c r="C58" s="5"/>
      <c r="D58" s="5"/>
      <c r="E58" s="5"/>
      <c r="F58" s="5"/>
      <c r="G58" s="5"/>
      <c r="H58" s="5"/>
      <c r="I58" s="15">
        <f>I52</f>
        <v>0</v>
      </c>
    </row>
    <row r="59" spans="1:9" x14ac:dyDescent="0.35">
      <c r="A59" s="13" t="s">
        <v>70</v>
      </c>
      <c r="B59" s="13"/>
      <c r="C59" s="13"/>
      <c r="D59" s="13"/>
      <c r="E59" s="13"/>
      <c r="F59" s="13"/>
      <c r="G59" s="13"/>
      <c r="H59" s="13"/>
      <c r="I59" s="20">
        <f>SUM(I56:I58)</f>
        <v>0</v>
      </c>
    </row>
    <row r="60" spans="1:9" x14ac:dyDescent="0.35">
      <c r="A60" s="50"/>
      <c r="B60" s="51"/>
      <c r="C60" s="51"/>
      <c r="D60" s="51"/>
      <c r="E60" s="51"/>
      <c r="F60" s="51"/>
      <c r="G60" s="51"/>
      <c r="H60" s="51"/>
      <c r="I60" s="51"/>
    </row>
    <row r="61" spans="1:9" x14ac:dyDescent="0.35">
      <c r="A61" s="136" t="s">
        <v>71</v>
      </c>
      <c r="B61" s="136"/>
      <c r="C61" s="136"/>
      <c r="D61" s="136"/>
      <c r="E61" s="136"/>
      <c r="F61" s="136"/>
      <c r="G61" s="136"/>
      <c r="H61" s="136"/>
      <c r="I61" s="136"/>
    </row>
    <row r="62" spans="1:9" x14ac:dyDescent="0.35">
      <c r="A62" s="12">
        <v>3</v>
      </c>
      <c r="B62" s="13" t="s">
        <v>72</v>
      </c>
      <c r="C62" s="13"/>
      <c r="D62" s="13"/>
      <c r="E62" s="13"/>
      <c r="F62" s="13"/>
      <c r="G62" s="13"/>
      <c r="H62" s="12" t="s">
        <v>27</v>
      </c>
      <c r="I62" s="12" t="s">
        <v>28</v>
      </c>
    </row>
    <row r="63" spans="1:9" x14ac:dyDescent="0.35">
      <c r="A63" s="12" t="s">
        <v>3</v>
      </c>
      <c r="B63" s="5" t="s">
        <v>73</v>
      </c>
      <c r="C63" s="5"/>
      <c r="D63" s="5"/>
      <c r="E63" s="5"/>
      <c r="F63" s="5"/>
      <c r="G63" s="5"/>
      <c r="H63" s="24"/>
      <c r="I63" s="17">
        <f>((I28)/12)*37.01%</f>
        <v>0</v>
      </c>
    </row>
    <row r="64" spans="1:9" x14ac:dyDescent="0.35">
      <c r="A64" s="12" t="s">
        <v>5</v>
      </c>
      <c r="B64" s="5" t="s">
        <v>74</v>
      </c>
      <c r="C64" s="5"/>
      <c r="D64" s="5"/>
      <c r="E64" s="5"/>
      <c r="F64" s="5"/>
      <c r="G64" s="5"/>
      <c r="H64" s="53"/>
      <c r="I64" s="17">
        <f>I63*8%</f>
        <v>0</v>
      </c>
    </row>
    <row r="65" spans="1:9" x14ac:dyDescent="0.35">
      <c r="A65" s="12" t="s">
        <v>8</v>
      </c>
      <c r="B65" s="5" t="s">
        <v>75</v>
      </c>
      <c r="C65" s="5"/>
      <c r="D65" s="5"/>
      <c r="E65" s="5"/>
      <c r="F65" s="5"/>
      <c r="G65" s="5"/>
      <c r="H65" s="54"/>
      <c r="I65" s="17">
        <f>(I44*40%)*37.01%</f>
        <v>0</v>
      </c>
    </row>
    <row r="66" spans="1:9" ht="18.5" customHeight="1" x14ac:dyDescent="0.35">
      <c r="A66" s="55" t="s">
        <v>10</v>
      </c>
      <c r="B66" s="56" t="s">
        <v>76</v>
      </c>
      <c r="C66" s="56"/>
      <c r="D66" s="56"/>
      <c r="E66" s="56"/>
      <c r="F66" s="56"/>
      <c r="G66" s="56"/>
      <c r="H66" s="24"/>
      <c r="I66" s="17">
        <f>((I28)/30)/12*7*37.01%</f>
        <v>0</v>
      </c>
    </row>
    <row r="67" spans="1:9" x14ac:dyDescent="0.35">
      <c r="A67" s="12" t="s">
        <v>33</v>
      </c>
      <c r="B67" s="5" t="s">
        <v>77</v>
      </c>
      <c r="C67" s="5"/>
      <c r="D67" s="5"/>
      <c r="E67" s="5"/>
      <c r="F67" s="5"/>
      <c r="G67" s="5"/>
      <c r="H67" s="25"/>
      <c r="I67" s="17">
        <f>(I66*H45)</f>
        <v>0</v>
      </c>
    </row>
    <row r="68" spans="1:9" x14ac:dyDescent="0.35">
      <c r="A68" s="12" t="s">
        <v>35</v>
      </c>
      <c r="B68" s="5" t="s">
        <v>78</v>
      </c>
      <c r="C68" s="5"/>
      <c r="D68" s="5"/>
      <c r="E68" s="5"/>
      <c r="F68" s="5"/>
      <c r="G68" s="5"/>
      <c r="H68" s="54"/>
      <c r="I68" s="17">
        <f>(I44*40%)*37.01%</f>
        <v>0</v>
      </c>
    </row>
    <row r="69" spans="1:9" x14ac:dyDescent="0.35">
      <c r="A69" s="13" t="s">
        <v>79</v>
      </c>
      <c r="B69" s="13"/>
      <c r="C69" s="13"/>
      <c r="D69" s="13"/>
      <c r="E69" s="13"/>
      <c r="F69" s="13"/>
      <c r="G69" s="13"/>
      <c r="H69" s="26"/>
      <c r="I69" s="27">
        <f>SUM(I63:I68)</f>
        <v>0</v>
      </c>
    </row>
    <row r="70" spans="1:9" x14ac:dyDescent="0.35">
      <c r="A70" s="44"/>
      <c r="B70" s="45"/>
      <c r="C70" s="45"/>
      <c r="D70" s="45"/>
      <c r="E70" s="45"/>
      <c r="F70" s="45"/>
      <c r="G70" s="45"/>
      <c r="H70" s="45"/>
      <c r="I70" s="45"/>
    </row>
    <row r="71" spans="1:9" x14ac:dyDescent="0.35">
      <c r="A71" s="136" t="s">
        <v>80</v>
      </c>
      <c r="B71" s="136"/>
      <c r="C71" s="136"/>
      <c r="D71" s="136"/>
      <c r="E71" s="136"/>
      <c r="F71" s="136"/>
      <c r="G71" s="136"/>
      <c r="H71" s="136"/>
      <c r="I71" s="136"/>
    </row>
    <row r="72" spans="1:9" x14ac:dyDescent="0.35">
      <c r="A72" s="13" t="s">
        <v>81</v>
      </c>
      <c r="B72" s="13"/>
      <c r="C72" s="13"/>
      <c r="D72" s="13"/>
      <c r="E72" s="13"/>
      <c r="F72" s="13"/>
      <c r="G72" s="13"/>
      <c r="H72" s="12" t="s">
        <v>27</v>
      </c>
      <c r="I72" s="12" t="s">
        <v>28</v>
      </c>
    </row>
    <row r="73" spans="1:9" ht="33.75" customHeight="1" x14ac:dyDescent="0.35">
      <c r="A73" s="12" t="s">
        <v>3</v>
      </c>
      <c r="B73" s="164" t="s">
        <v>82</v>
      </c>
      <c r="C73" s="164"/>
      <c r="D73" s="164"/>
      <c r="E73" s="164"/>
      <c r="F73" s="164"/>
      <c r="G73" s="164"/>
      <c r="H73" s="58"/>
      <c r="I73" s="17">
        <v>0</v>
      </c>
    </row>
    <row r="74" spans="1:9" x14ac:dyDescent="0.35">
      <c r="A74" s="12" t="s">
        <v>5</v>
      </c>
      <c r="B74" s="5" t="s">
        <v>83</v>
      </c>
      <c r="C74" s="5"/>
      <c r="D74" s="5"/>
      <c r="E74" s="5"/>
      <c r="F74" s="5"/>
      <c r="G74" s="5"/>
      <c r="H74" s="58"/>
      <c r="I74" s="17">
        <f>(I28/30)/12*1</f>
        <v>0</v>
      </c>
    </row>
    <row r="75" spans="1:9" x14ac:dyDescent="0.35">
      <c r="A75" s="12" t="s">
        <v>8</v>
      </c>
      <c r="B75" s="5" t="s">
        <v>84</v>
      </c>
      <c r="C75" s="5"/>
      <c r="D75" s="5"/>
      <c r="E75" s="5"/>
      <c r="F75" s="5"/>
      <c r="G75" s="5"/>
      <c r="H75" s="58"/>
      <c r="I75" s="17">
        <f>((I28/30)/12*20)*0.1321</f>
        <v>0</v>
      </c>
    </row>
    <row r="76" spans="1:9" x14ac:dyDescent="0.35">
      <c r="A76" s="12" t="s">
        <v>10</v>
      </c>
      <c r="B76" s="5" t="s">
        <v>85</v>
      </c>
      <c r="C76" s="5"/>
      <c r="D76" s="5"/>
      <c r="E76" s="5"/>
      <c r="F76" s="5"/>
      <c r="G76" s="5"/>
      <c r="H76" s="24"/>
      <c r="I76" s="17">
        <f>(I28/30)/12*15*0.0922</f>
        <v>0</v>
      </c>
    </row>
    <row r="77" spans="1:9" x14ac:dyDescent="0.35">
      <c r="A77" s="12" t="s">
        <v>33</v>
      </c>
      <c r="B77" s="5" t="s">
        <v>86</v>
      </c>
      <c r="C77" s="5"/>
      <c r="D77" s="5"/>
      <c r="E77" s="5"/>
      <c r="F77" s="5"/>
      <c r="G77" s="5"/>
      <c r="H77" s="58"/>
      <c r="I77" s="17">
        <v>0</v>
      </c>
    </row>
    <row r="78" spans="1:9" x14ac:dyDescent="0.35">
      <c r="A78" s="12" t="s">
        <v>35</v>
      </c>
      <c r="B78" s="5" t="s">
        <v>36</v>
      </c>
      <c r="C78" s="5"/>
      <c r="D78" s="5"/>
      <c r="E78" s="5"/>
      <c r="F78" s="5"/>
      <c r="G78" s="5"/>
      <c r="H78" s="58"/>
      <c r="I78" s="17">
        <v>0</v>
      </c>
    </row>
    <row r="79" spans="1:9" x14ac:dyDescent="0.35">
      <c r="A79" s="12" t="s">
        <v>50</v>
      </c>
      <c r="B79" s="59" t="s">
        <v>87</v>
      </c>
      <c r="C79" s="59"/>
      <c r="D79" s="59"/>
      <c r="E79" s="59"/>
      <c r="F79" s="59"/>
      <c r="G79" s="59"/>
      <c r="H79" s="58"/>
      <c r="I79" s="17">
        <f>(I73+I74+I75+I76+I77+I78)*H45</f>
        <v>0</v>
      </c>
    </row>
    <row r="80" spans="1:9" x14ac:dyDescent="0.35">
      <c r="A80" s="13" t="s">
        <v>88</v>
      </c>
      <c r="B80" s="13"/>
      <c r="C80" s="13"/>
      <c r="D80" s="13"/>
      <c r="E80" s="13"/>
      <c r="F80" s="13"/>
      <c r="G80" s="13"/>
      <c r="H80" s="26"/>
      <c r="I80" s="27">
        <f>SUM(I73:I79)</f>
        <v>0</v>
      </c>
    </row>
    <row r="81" spans="1:9" x14ac:dyDescent="0.35">
      <c r="A81" s="60"/>
      <c r="B81" s="61"/>
      <c r="C81" s="61"/>
      <c r="D81" s="61"/>
      <c r="E81" s="61"/>
      <c r="F81" s="61"/>
      <c r="G81" s="61"/>
      <c r="H81" s="61"/>
      <c r="I81" s="61"/>
    </row>
    <row r="82" spans="1:9" x14ac:dyDescent="0.35">
      <c r="A82" s="13" t="s">
        <v>89</v>
      </c>
      <c r="B82" s="13"/>
      <c r="C82" s="13"/>
      <c r="D82" s="13"/>
      <c r="E82" s="13"/>
      <c r="F82" s="13"/>
      <c r="G82" s="13"/>
      <c r="H82" s="12" t="s">
        <v>27</v>
      </c>
      <c r="I82" s="12" t="s">
        <v>28</v>
      </c>
    </row>
    <row r="83" spans="1:9" x14ac:dyDescent="0.35">
      <c r="A83" s="12" t="s">
        <v>3</v>
      </c>
      <c r="B83" s="5" t="s">
        <v>90</v>
      </c>
      <c r="C83" s="5"/>
      <c r="D83" s="5"/>
      <c r="E83" s="5"/>
      <c r="F83" s="5"/>
      <c r="G83" s="5"/>
      <c r="H83" s="58"/>
      <c r="I83" s="17">
        <v>0</v>
      </c>
    </row>
    <row r="84" spans="1:9" x14ac:dyDescent="0.35">
      <c r="A84" s="13" t="s">
        <v>91</v>
      </c>
      <c r="B84" s="13"/>
      <c r="C84" s="13"/>
      <c r="D84" s="13"/>
      <c r="E84" s="13"/>
      <c r="F84" s="13"/>
      <c r="G84" s="13"/>
      <c r="H84" s="26"/>
      <c r="I84" s="27">
        <f>SUM(I83)</f>
        <v>0</v>
      </c>
    </row>
    <row r="85" spans="1:9" x14ac:dyDescent="0.35">
      <c r="A85" s="62"/>
      <c r="B85" s="63"/>
      <c r="C85" s="63"/>
      <c r="D85" s="63"/>
      <c r="E85" s="63"/>
      <c r="F85" s="63"/>
      <c r="G85" s="63"/>
      <c r="H85" s="63"/>
      <c r="I85" s="63"/>
    </row>
    <row r="86" spans="1:9" x14ac:dyDescent="0.35">
      <c r="A86" s="135" t="s">
        <v>92</v>
      </c>
      <c r="B86" s="135"/>
      <c r="C86" s="135"/>
      <c r="D86" s="135"/>
      <c r="E86" s="135"/>
      <c r="F86" s="135"/>
      <c r="G86" s="135"/>
      <c r="H86" s="135"/>
      <c r="I86" s="135"/>
    </row>
    <row r="87" spans="1:9" x14ac:dyDescent="0.35">
      <c r="A87" s="13" t="s">
        <v>93</v>
      </c>
      <c r="B87" s="13"/>
      <c r="C87" s="13"/>
      <c r="D87" s="13"/>
      <c r="E87" s="13"/>
      <c r="F87" s="13"/>
      <c r="G87" s="13"/>
      <c r="H87" s="13"/>
      <c r="I87" s="12" t="s">
        <v>28</v>
      </c>
    </row>
    <row r="88" spans="1:9" x14ac:dyDescent="0.35">
      <c r="A88" s="12" t="s">
        <v>94</v>
      </c>
      <c r="B88" s="5" t="s">
        <v>95</v>
      </c>
      <c r="C88" s="5"/>
      <c r="D88" s="5"/>
      <c r="E88" s="5"/>
      <c r="F88" s="5"/>
      <c r="G88" s="5"/>
      <c r="H88" s="5"/>
      <c r="I88" s="17">
        <f>SUM(I80)</f>
        <v>0</v>
      </c>
    </row>
    <row r="89" spans="1:9" x14ac:dyDescent="0.35">
      <c r="A89" s="12" t="s">
        <v>96</v>
      </c>
      <c r="B89" s="5" t="s">
        <v>97</v>
      </c>
      <c r="C89" s="5"/>
      <c r="D89" s="5"/>
      <c r="E89" s="5"/>
      <c r="F89" s="5"/>
      <c r="G89" s="5"/>
      <c r="H89" s="5"/>
      <c r="I89" s="17">
        <f>I84</f>
        <v>0</v>
      </c>
    </row>
    <row r="90" spans="1:9" x14ac:dyDescent="0.35">
      <c r="A90" s="13" t="s">
        <v>98</v>
      </c>
      <c r="B90" s="13"/>
      <c r="C90" s="13"/>
      <c r="D90" s="13"/>
      <c r="E90" s="13"/>
      <c r="F90" s="13"/>
      <c r="G90" s="13"/>
      <c r="H90" s="13"/>
      <c r="I90" s="27">
        <f>SUM(I88:I89)</f>
        <v>0</v>
      </c>
    </row>
    <row r="91" spans="1:9" x14ac:dyDescent="0.35">
      <c r="A91" s="50"/>
      <c r="B91" s="51"/>
      <c r="C91" s="51"/>
      <c r="D91" s="51"/>
      <c r="E91" s="51"/>
      <c r="F91" s="51"/>
      <c r="G91" s="51"/>
      <c r="H91" s="51"/>
      <c r="I91" s="51"/>
    </row>
    <row r="92" spans="1:9" x14ac:dyDescent="0.35">
      <c r="A92" s="136" t="s">
        <v>99</v>
      </c>
      <c r="B92" s="136"/>
      <c r="C92" s="136"/>
      <c r="D92" s="136"/>
      <c r="E92" s="136"/>
      <c r="F92" s="136"/>
      <c r="G92" s="136"/>
      <c r="H92" s="136"/>
      <c r="I92" s="136"/>
    </row>
    <row r="93" spans="1:9" x14ac:dyDescent="0.35">
      <c r="A93" s="12">
        <v>5</v>
      </c>
      <c r="B93" s="13" t="s">
        <v>100</v>
      </c>
      <c r="C93" s="13"/>
      <c r="D93" s="13"/>
      <c r="E93" s="13"/>
      <c r="F93" s="13"/>
      <c r="G93" s="13"/>
      <c r="H93" s="12"/>
      <c r="I93" s="12" t="s">
        <v>28</v>
      </c>
    </row>
    <row r="94" spans="1:9" x14ac:dyDescent="0.35">
      <c r="A94" s="12" t="s">
        <v>3</v>
      </c>
      <c r="B94" s="38" t="s">
        <v>101</v>
      </c>
      <c r="C94" s="38"/>
      <c r="D94" s="38"/>
      <c r="E94" s="38"/>
      <c r="F94" s="38"/>
      <c r="G94" s="38"/>
      <c r="H94" s="4" t="s">
        <v>57</v>
      </c>
      <c r="I94" s="17">
        <v>0</v>
      </c>
    </row>
    <row r="95" spans="1:9" x14ac:dyDescent="0.35">
      <c r="A95" s="12" t="s">
        <v>5</v>
      </c>
      <c r="B95" s="38" t="s">
        <v>102</v>
      </c>
      <c r="C95" s="38"/>
      <c r="D95" s="38"/>
      <c r="E95" s="38"/>
      <c r="F95" s="38"/>
      <c r="G95" s="38"/>
      <c r="H95" s="4" t="s">
        <v>57</v>
      </c>
      <c r="I95" s="15">
        <v>0</v>
      </c>
    </row>
    <row r="96" spans="1:9" x14ac:dyDescent="0.35">
      <c r="A96" s="64" t="s">
        <v>8</v>
      </c>
      <c r="B96" s="38" t="s">
        <v>103</v>
      </c>
      <c r="C96" s="38"/>
      <c r="D96" s="38"/>
      <c r="E96" s="38"/>
      <c r="F96" s="38"/>
      <c r="G96" s="38"/>
      <c r="H96" s="4" t="s">
        <v>57</v>
      </c>
      <c r="I96" s="15">
        <v>0</v>
      </c>
    </row>
    <row r="97" spans="1:9" x14ac:dyDescent="0.35">
      <c r="A97" s="64" t="s">
        <v>10</v>
      </c>
      <c r="B97" s="38" t="s">
        <v>36</v>
      </c>
      <c r="C97" s="38"/>
      <c r="D97" s="38"/>
      <c r="E97" s="38"/>
      <c r="F97" s="38"/>
      <c r="G97" s="38"/>
      <c r="H97" s="4" t="s">
        <v>57</v>
      </c>
      <c r="I97" s="15"/>
    </row>
    <row r="98" spans="1:9" x14ac:dyDescent="0.35">
      <c r="A98" s="13" t="s">
        <v>104</v>
      </c>
      <c r="B98" s="13"/>
      <c r="C98" s="13"/>
      <c r="D98" s="13"/>
      <c r="E98" s="13"/>
      <c r="F98" s="13"/>
      <c r="G98" s="13"/>
      <c r="H98" s="26" t="s">
        <v>57</v>
      </c>
      <c r="I98" s="20">
        <f>SUM(I94:I97)</f>
        <v>0</v>
      </c>
    </row>
    <row r="99" spans="1:9" x14ac:dyDescent="0.35">
      <c r="A99" s="50"/>
      <c r="B99" s="51"/>
      <c r="C99" s="51"/>
      <c r="D99" s="51"/>
      <c r="E99" s="51"/>
      <c r="F99" s="51"/>
      <c r="G99" s="51"/>
      <c r="H99" s="51"/>
      <c r="I99" s="51"/>
    </row>
    <row r="100" spans="1:9" x14ac:dyDescent="0.35">
      <c r="A100" s="136" t="s">
        <v>105</v>
      </c>
      <c r="B100" s="136"/>
      <c r="C100" s="136"/>
      <c r="D100" s="136"/>
      <c r="E100" s="136"/>
      <c r="F100" s="136"/>
      <c r="G100" s="136"/>
      <c r="H100" s="136"/>
      <c r="I100" s="136"/>
    </row>
    <row r="101" spans="1:9" x14ac:dyDescent="0.35">
      <c r="A101" s="12">
        <v>6</v>
      </c>
      <c r="B101" s="13" t="s">
        <v>106</v>
      </c>
      <c r="C101" s="13"/>
      <c r="D101" s="13"/>
      <c r="E101" s="13"/>
      <c r="F101" s="13"/>
      <c r="G101" s="13"/>
      <c r="H101" s="12" t="s">
        <v>27</v>
      </c>
      <c r="I101" s="12" t="s">
        <v>28</v>
      </c>
    </row>
    <row r="102" spans="1:9" x14ac:dyDescent="0.35">
      <c r="A102" s="12" t="s">
        <v>3</v>
      </c>
      <c r="B102" s="5" t="s">
        <v>107</v>
      </c>
      <c r="C102" s="5"/>
      <c r="D102" s="5"/>
      <c r="E102" s="5"/>
      <c r="F102" s="5"/>
      <c r="G102" s="5"/>
      <c r="H102" s="14">
        <v>0.03</v>
      </c>
      <c r="I102" s="65">
        <f>I118*H102</f>
        <v>0</v>
      </c>
    </row>
    <row r="103" spans="1:9" x14ac:dyDescent="0.35">
      <c r="A103" s="12" t="s">
        <v>5</v>
      </c>
      <c r="B103" s="5" t="s">
        <v>108</v>
      </c>
      <c r="C103" s="5"/>
      <c r="D103" s="5"/>
      <c r="E103" s="5"/>
      <c r="F103" s="5"/>
      <c r="G103" s="5"/>
      <c r="H103" s="14">
        <v>3.7999999999999999E-2</v>
      </c>
      <c r="I103" s="65">
        <f>(I118+I102)*H103</f>
        <v>0</v>
      </c>
    </row>
    <row r="104" spans="1:9" x14ac:dyDescent="0.35">
      <c r="A104" s="12" t="s">
        <v>8</v>
      </c>
      <c r="B104" s="59" t="s">
        <v>109</v>
      </c>
      <c r="C104" s="59"/>
      <c r="D104" s="59"/>
      <c r="E104" s="59"/>
      <c r="F104" s="59"/>
      <c r="G104" s="59"/>
      <c r="H104" s="66"/>
      <c r="I104" s="67"/>
    </row>
    <row r="105" spans="1:9" x14ac:dyDescent="0.35">
      <c r="A105" s="12" t="s">
        <v>110</v>
      </c>
      <c r="B105" s="5" t="s">
        <v>111</v>
      </c>
      <c r="C105" s="5"/>
      <c r="D105" s="5"/>
      <c r="E105" s="5"/>
      <c r="F105" s="5"/>
      <c r="G105" s="5"/>
      <c r="H105" s="68">
        <v>1.6500000000000001E-2</v>
      </c>
      <c r="I105" s="65" t="e">
        <f>#REF!*H105</f>
        <v>#REF!</v>
      </c>
    </row>
    <row r="106" spans="1:9" x14ac:dyDescent="0.35">
      <c r="A106" s="12" t="s">
        <v>112</v>
      </c>
      <c r="B106" s="5" t="s">
        <v>113</v>
      </c>
      <c r="C106" s="5"/>
      <c r="D106" s="5"/>
      <c r="E106" s="5"/>
      <c r="F106" s="5"/>
      <c r="G106" s="5"/>
      <c r="H106" s="68">
        <v>7.5999999999999998E-2</v>
      </c>
      <c r="I106" s="65" t="e">
        <f>#REF!*H106</f>
        <v>#REF!</v>
      </c>
    </row>
    <row r="107" spans="1:9" x14ac:dyDescent="0.35">
      <c r="A107" s="12" t="s">
        <v>114</v>
      </c>
      <c r="B107" s="5" t="s">
        <v>115</v>
      </c>
      <c r="C107" s="5"/>
      <c r="D107" s="5"/>
      <c r="E107" s="5"/>
      <c r="F107" s="5"/>
      <c r="G107" s="5"/>
      <c r="H107" s="68">
        <v>0.05</v>
      </c>
      <c r="I107" s="65" t="e">
        <f>#REF!*H107</f>
        <v>#REF!</v>
      </c>
    </row>
    <row r="108" spans="1:9" x14ac:dyDescent="0.35">
      <c r="A108" s="13" t="s">
        <v>116</v>
      </c>
      <c r="B108" s="13"/>
      <c r="C108" s="13"/>
      <c r="D108" s="13"/>
      <c r="E108" s="13"/>
      <c r="F108" s="13"/>
      <c r="G108" s="13"/>
      <c r="H108" s="68"/>
      <c r="I108" s="27" t="e">
        <f>SUM(I102:I107)</f>
        <v>#REF!</v>
      </c>
    </row>
    <row r="109" spans="1:9" x14ac:dyDescent="0.35">
      <c r="A109" s="6"/>
      <c r="B109" s="69"/>
      <c r="C109" s="69"/>
      <c r="D109" s="69"/>
      <c r="E109" s="69"/>
      <c r="F109" s="69"/>
      <c r="G109" s="69"/>
      <c r="H109" s="69"/>
      <c r="I109" s="69"/>
    </row>
    <row r="110" spans="1:9" x14ac:dyDescent="0.35">
      <c r="A110" s="6"/>
      <c r="B110" s="6"/>
      <c r="C110" s="6"/>
      <c r="D110" s="6"/>
      <c r="E110" s="6"/>
      <c r="F110" s="6"/>
      <c r="G110" s="6"/>
      <c r="H110" s="6"/>
      <c r="I110" s="23"/>
    </row>
    <row r="111" spans="1:9" x14ac:dyDescent="0.35">
      <c r="A111" s="135" t="s">
        <v>117</v>
      </c>
      <c r="B111" s="135"/>
      <c r="C111" s="135"/>
      <c r="D111" s="135"/>
      <c r="E111" s="135"/>
      <c r="F111" s="135"/>
      <c r="G111" s="135"/>
      <c r="H111" s="135"/>
      <c r="I111" s="135"/>
    </row>
    <row r="112" spans="1:9" x14ac:dyDescent="0.35">
      <c r="A112" s="13" t="s">
        <v>118</v>
      </c>
      <c r="B112" s="13"/>
      <c r="C112" s="13"/>
      <c r="D112" s="13"/>
      <c r="E112" s="13"/>
      <c r="F112" s="13"/>
      <c r="G112" s="13"/>
      <c r="H112" s="13"/>
      <c r="I112" s="12" t="s">
        <v>28</v>
      </c>
    </row>
    <row r="113" spans="1:9" x14ac:dyDescent="0.35">
      <c r="A113" s="1" t="s">
        <v>3</v>
      </c>
      <c r="B113" s="2" t="str">
        <f>A20</f>
        <v>MÓDULO 1 - COMPOSIÇÃO DA REMUNERAÇÃO</v>
      </c>
      <c r="C113" s="2"/>
      <c r="D113" s="2"/>
      <c r="E113" s="2"/>
      <c r="F113" s="2"/>
      <c r="G113" s="2"/>
      <c r="H113" s="2"/>
      <c r="I113" s="71">
        <f>I28</f>
        <v>0</v>
      </c>
    </row>
    <row r="114" spans="1:9" x14ac:dyDescent="0.35">
      <c r="A114" s="1" t="s">
        <v>5</v>
      </c>
      <c r="B114" s="2" t="str">
        <f>A30</f>
        <v>MÓDULO 2 – ENCARGOS E BENEFÍCIOS ANUAIS, MENSAIS E DIÁRIOS</v>
      </c>
      <c r="C114" s="2"/>
      <c r="D114" s="2"/>
      <c r="E114" s="2"/>
      <c r="F114" s="2"/>
      <c r="G114" s="2"/>
      <c r="H114" s="2"/>
      <c r="I114" s="71">
        <f>I59</f>
        <v>0</v>
      </c>
    </row>
    <row r="115" spans="1:9" x14ac:dyDescent="0.35">
      <c r="A115" s="1" t="s">
        <v>8</v>
      </c>
      <c r="B115" s="2" t="str">
        <f>A61</f>
        <v>MÓDULO 3 – PROVISÃO PARA RESCISÃO</v>
      </c>
      <c r="C115" s="2"/>
      <c r="D115" s="2"/>
      <c r="E115" s="2"/>
      <c r="F115" s="2"/>
      <c r="G115" s="2"/>
      <c r="H115" s="2"/>
      <c r="I115" s="71">
        <f>I69</f>
        <v>0</v>
      </c>
    </row>
    <row r="116" spans="1:9" x14ac:dyDescent="0.35">
      <c r="A116" s="4" t="s">
        <v>10</v>
      </c>
      <c r="B116" s="2" t="str">
        <f>A71</f>
        <v>MÓDULO 4 – CUSTO DE REPOSIÇÃO DO PROFISSIONAL AUSENTE</v>
      </c>
      <c r="C116" s="2"/>
      <c r="D116" s="2"/>
      <c r="E116" s="2"/>
      <c r="F116" s="2"/>
      <c r="G116" s="2"/>
      <c r="H116" s="2"/>
      <c r="I116" s="71">
        <f>I90</f>
        <v>0</v>
      </c>
    </row>
    <row r="117" spans="1:9" x14ac:dyDescent="0.35">
      <c r="A117" s="4" t="s">
        <v>33</v>
      </c>
      <c r="B117" s="2" t="str">
        <f>A92</f>
        <v>MÓDULO 5 – INSUMOS DIVERSOS</v>
      </c>
      <c r="C117" s="2"/>
      <c r="D117" s="2"/>
      <c r="E117" s="2"/>
      <c r="F117" s="2"/>
      <c r="G117" s="2"/>
      <c r="H117" s="2"/>
      <c r="I117" s="71">
        <f>I98</f>
        <v>0</v>
      </c>
    </row>
    <row r="118" spans="1:9" x14ac:dyDescent="0.35">
      <c r="A118" s="12"/>
      <c r="B118" s="13" t="s">
        <v>119</v>
      </c>
      <c r="C118" s="13"/>
      <c r="D118" s="13"/>
      <c r="E118" s="13"/>
      <c r="F118" s="13"/>
      <c r="G118" s="13"/>
      <c r="H118" s="13"/>
      <c r="I118" s="20">
        <f>SUM(I113:I117)</f>
        <v>0</v>
      </c>
    </row>
    <row r="119" spans="1:9" x14ac:dyDescent="0.35">
      <c r="A119" s="4" t="s">
        <v>35</v>
      </c>
      <c r="B119" s="2" t="str">
        <f>A100</f>
        <v>MÓDULO 6 – CUSTOS INDIRETOS, TRIBUTOS E LUCRO</v>
      </c>
      <c r="C119" s="2"/>
      <c r="D119" s="2"/>
      <c r="E119" s="2"/>
      <c r="F119" s="2"/>
      <c r="G119" s="2"/>
      <c r="H119" s="2"/>
      <c r="I119" s="15" t="e">
        <f>I108</f>
        <v>#REF!</v>
      </c>
    </row>
    <row r="120" spans="1:9" x14ac:dyDescent="0.35">
      <c r="A120" s="13" t="s">
        <v>120</v>
      </c>
      <c r="B120" s="13"/>
      <c r="C120" s="13"/>
      <c r="D120" s="13"/>
      <c r="E120" s="13"/>
      <c r="F120" s="13"/>
      <c r="G120" s="13"/>
      <c r="H120" s="13"/>
      <c r="I120" s="20" t="e">
        <f>I118+I119</f>
        <v>#REF!</v>
      </c>
    </row>
    <row r="121" spans="1:9" x14ac:dyDescent="0.35">
      <c r="I121" s="72"/>
    </row>
    <row r="122" spans="1:9" ht="13.5" hidden="1" customHeight="1" x14ac:dyDescent="0.4">
      <c r="A122" s="74" t="s">
        <v>122</v>
      </c>
      <c r="B122" s="75"/>
      <c r="C122" s="74" t="s">
        <v>123</v>
      </c>
      <c r="D122" s="75"/>
      <c r="E122" s="74" t="s">
        <v>124</v>
      </c>
      <c r="F122" s="75"/>
      <c r="G122" s="76" t="s">
        <v>125</v>
      </c>
      <c r="H122" s="77" t="s">
        <v>126</v>
      </c>
      <c r="I122" s="78" t="s">
        <v>28</v>
      </c>
    </row>
    <row r="123" spans="1:9" ht="40.5" hidden="1" customHeight="1" x14ac:dyDescent="0.35">
      <c r="A123" s="79" t="s">
        <v>127</v>
      </c>
      <c r="B123" s="80"/>
      <c r="C123" s="81" t="s">
        <v>128</v>
      </c>
      <c r="D123" s="82"/>
      <c r="E123" s="83"/>
      <c r="F123" s="84"/>
      <c r="G123" s="85" t="s">
        <v>128</v>
      </c>
      <c r="H123" s="86"/>
      <c r="I123" s="87">
        <v>0</v>
      </c>
    </row>
    <row r="124" spans="1:9" ht="12.75" hidden="1" customHeight="1" x14ac:dyDescent="0.35">
      <c r="A124" s="8" t="s">
        <v>129</v>
      </c>
      <c r="B124" s="88"/>
      <c r="C124" s="89" t="s">
        <v>128</v>
      </c>
      <c r="D124" s="90"/>
      <c r="E124" s="91"/>
      <c r="F124" s="92"/>
      <c r="G124" s="93" t="s">
        <v>128</v>
      </c>
      <c r="H124" s="94"/>
      <c r="I124" s="95">
        <v>0</v>
      </c>
    </row>
    <row r="125" spans="1:9" ht="12.75" hidden="1" customHeight="1" x14ac:dyDescent="0.35">
      <c r="A125" s="8" t="s">
        <v>130</v>
      </c>
      <c r="B125" s="88"/>
      <c r="C125" s="89" t="s">
        <v>128</v>
      </c>
      <c r="D125" s="90"/>
      <c r="E125" s="91"/>
      <c r="F125" s="92"/>
      <c r="G125" s="93" t="s">
        <v>128</v>
      </c>
      <c r="H125" s="94"/>
      <c r="I125" s="95">
        <v>0</v>
      </c>
    </row>
    <row r="126" spans="1:9" ht="12.75" hidden="1" customHeight="1" x14ac:dyDescent="0.35">
      <c r="A126" s="8" t="s">
        <v>131</v>
      </c>
      <c r="B126" s="88"/>
      <c r="C126" s="89" t="s">
        <v>128</v>
      </c>
      <c r="D126" s="90"/>
      <c r="E126" s="91"/>
      <c r="F126" s="92"/>
      <c r="G126" s="93" t="s">
        <v>128</v>
      </c>
      <c r="H126" s="94"/>
      <c r="I126" s="95">
        <v>0</v>
      </c>
    </row>
    <row r="127" spans="1:9" ht="12.75" hidden="1" customHeight="1" x14ac:dyDescent="0.35">
      <c r="A127" s="96"/>
      <c r="B127" s="44"/>
      <c r="C127" s="91"/>
      <c r="D127" s="92"/>
      <c r="E127" s="91"/>
      <c r="F127" s="92"/>
      <c r="G127" s="97"/>
      <c r="H127" s="98"/>
      <c r="I127" s="95"/>
    </row>
    <row r="128" spans="1:9" ht="12.75" hidden="1" customHeight="1" x14ac:dyDescent="0.4">
      <c r="A128" s="99"/>
      <c r="B128" s="100"/>
      <c r="C128" s="101"/>
      <c r="D128" s="102"/>
      <c r="E128" s="101"/>
      <c r="F128" s="102"/>
      <c r="G128" s="103"/>
      <c r="H128" s="104"/>
      <c r="I128" s="105"/>
    </row>
    <row r="129" spans="1:9" ht="13.5" hidden="1" customHeight="1" x14ac:dyDescent="0.4">
      <c r="A129" s="106" t="s">
        <v>132</v>
      </c>
      <c r="B129" s="107"/>
      <c r="C129" s="107"/>
      <c r="D129" s="107"/>
      <c r="E129" s="107"/>
      <c r="F129" s="107"/>
      <c r="G129" s="107"/>
      <c r="H129" s="108"/>
      <c r="I129" s="109">
        <f>SUM(I127:I128)</f>
        <v>0</v>
      </c>
    </row>
    <row r="130" spans="1:9" ht="13.5" hidden="1" customHeight="1" x14ac:dyDescent="0.35"/>
    <row r="131" spans="1:9" ht="12.75" hidden="1" customHeight="1" x14ac:dyDescent="0.35">
      <c r="A131" s="6" t="s">
        <v>133</v>
      </c>
      <c r="B131" s="73" t="s">
        <v>134</v>
      </c>
      <c r="C131" s="73"/>
      <c r="D131" s="73"/>
      <c r="E131" s="73"/>
      <c r="F131" s="73"/>
      <c r="G131" s="73"/>
      <c r="H131" s="22"/>
      <c r="I131" s="22"/>
    </row>
    <row r="132" spans="1:9" ht="13.5" hidden="1" customHeight="1" x14ac:dyDescent="0.4">
      <c r="A132" s="35" t="s">
        <v>135</v>
      </c>
      <c r="B132" s="36"/>
      <c r="C132" s="36"/>
      <c r="D132" s="36"/>
      <c r="E132" s="36"/>
      <c r="F132" s="36"/>
      <c r="G132" s="36"/>
      <c r="H132" s="36"/>
      <c r="I132" s="37"/>
    </row>
    <row r="133" spans="1:9" ht="13.5" hidden="1" customHeight="1" x14ac:dyDescent="0.4">
      <c r="A133" s="110"/>
      <c r="B133" s="111" t="s">
        <v>136</v>
      </c>
      <c r="C133" s="112"/>
      <c r="D133" s="112"/>
      <c r="E133" s="112"/>
      <c r="F133" s="112"/>
      <c r="G133" s="112"/>
      <c r="H133" s="113"/>
      <c r="I133" s="78" t="s">
        <v>28</v>
      </c>
    </row>
    <row r="134" spans="1:9" ht="13.5" hidden="1" customHeight="1" x14ac:dyDescent="0.35">
      <c r="A134" s="114" t="s">
        <v>3</v>
      </c>
      <c r="B134" s="115" t="s">
        <v>137</v>
      </c>
      <c r="C134" s="116"/>
      <c r="D134" s="116"/>
      <c r="E134" s="116"/>
      <c r="F134" s="116"/>
      <c r="G134" s="116"/>
      <c r="H134" s="117"/>
      <c r="I134" s="118" t="e">
        <f>I105</f>
        <v>#REF!</v>
      </c>
    </row>
    <row r="135" spans="1:9" ht="12.75" hidden="1" customHeight="1" x14ac:dyDescent="0.35">
      <c r="A135" s="119" t="s">
        <v>5</v>
      </c>
      <c r="B135" s="120" t="s">
        <v>138</v>
      </c>
      <c r="C135" s="121"/>
      <c r="D135" s="121"/>
      <c r="E135" s="121"/>
      <c r="F135" s="121"/>
      <c r="G135" s="121"/>
      <c r="H135" s="122"/>
      <c r="I135" s="123" t="e">
        <f>#REF!</f>
        <v>#REF!</v>
      </c>
    </row>
    <row r="136" spans="1:9" ht="12.75" hidden="1" customHeight="1" x14ac:dyDescent="0.4">
      <c r="A136" s="119" t="s">
        <v>8</v>
      </c>
      <c r="B136" s="124" t="s">
        <v>139</v>
      </c>
      <c r="C136" s="125"/>
      <c r="D136" s="125"/>
      <c r="E136" s="125"/>
      <c r="F136" s="125"/>
      <c r="G136" s="125"/>
      <c r="H136" s="126"/>
      <c r="I136" s="123" t="e">
        <f>I108</f>
        <v>#REF!</v>
      </c>
    </row>
    <row r="137" spans="1:9" ht="13.5" hidden="1" customHeight="1" x14ac:dyDescent="0.4">
      <c r="A137" s="127" t="s">
        <v>140</v>
      </c>
      <c r="B137" s="128"/>
      <c r="C137" s="128"/>
      <c r="D137" s="128"/>
      <c r="E137" s="128"/>
      <c r="F137" s="128"/>
      <c r="G137" s="128"/>
      <c r="H137" s="129"/>
      <c r="I137" s="109" t="e">
        <f>SUM(I134:I136)</f>
        <v>#REF!</v>
      </c>
    </row>
    <row r="138" spans="1:9" ht="13.5" hidden="1" customHeight="1" x14ac:dyDescent="0.35">
      <c r="A138" s="6" t="s">
        <v>141</v>
      </c>
      <c r="B138" t="s">
        <v>142</v>
      </c>
    </row>
    <row r="139" spans="1:9" ht="12.75" hidden="1" customHeight="1" x14ac:dyDescent="0.35"/>
    <row r="140" spans="1:9" ht="12.75" hidden="1" customHeight="1" x14ac:dyDescent="0.35"/>
    <row r="141" spans="1:9" ht="12.75" hidden="1" customHeight="1" x14ac:dyDescent="0.35">
      <c r="A141" s="52"/>
      <c r="B141" s="52"/>
    </row>
    <row r="142" spans="1:9" x14ac:dyDescent="0.35">
      <c r="A142" s="13" t="s">
        <v>147</v>
      </c>
      <c r="B142" s="13"/>
      <c r="C142" s="13"/>
      <c r="D142" s="13"/>
      <c r="E142" s="13"/>
      <c r="F142" s="13"/>
      <c r="G142" s="13"/>
      <c r="H142" s="13"/>
      <c r="I142" s="20" t="e">
        <f>I120*15*12</f>
        <v>#REF!</v>
      </c>
    </row>
    <row r="143" spans="1:9" hidden="1" x14ac:dyDescent="0.35">
      <c r="A143" s="70"/>
      <c r="B143" s="52"/>
      <c r="E143" s="34"/>
      <c r="I143" s="130">
        <f>I121*12</f>
        <v>0</v>
      </c>
    </row>
    <row r="144" spans="1:9" x14ac:dyDescent="0.35">
      <c r="A144" s="34"/>
      <c r="I144" s="21"/>
    </row>
    <row r="145" spans="1:1" x14ac:dyDescent="0.35">
      <c r="A145" s="34"/>
    </row>
  </sheetData>
  <mergeCells count="150">
    <mergeCell ref="B136:H136"/>
    <mergeCell ref="A137:H137"/>
    <mergeCell ref="A142:H142"/>
    <mergeCell ref="A129:H129"/>
    <mergeCell ref="B131:G131"/>
    <mergeCell ref="A132:I132"/>
    <mergeCell ref="B133:H133"/>
    <mergeCell ref="B134:H134"/>
    <mergeCell ref="B135:H135"/>
    <mergeCell ref="A127:B127"/>
    <mergeCell ref="C127:D127"/>
    <mergeCell ref="E127:F127"/>
    <mergeCell ref="A128:B128"/>
    <mergeCell ref="C128:D128"/>
    <mergeCell ref="E128:F128"/>
    <mergeCell ref="A125:B125"/>
    <mergeCell ref="C125:D125"/>
    <mergeCell ref="E125:F125"/>
    <mergeCell ref="A126:B126"/>
    <mergeCell ref="C126:D126"/>
    <mergeCell ref="E126:F126"/>
    <mergeCell ref="A123:B123"/>
    <mergeCell ref="C123:D123"/>
    <mergeCell ref="E123:F123"/>
    <mergeCell ref="A124:B124"/>
    <mergeCell ref="C124:D124"/>
    <mergeCell ref="E124:F124"/>
    <mergeCell ref="B116:H116"/>
    <mergeCell ref="B117:H117"/>
    <mergeCell ref="B118:H118"/>
    <mergeCell ref="B119:H119"/>
    <mergeCell ref="A120:H120"/>
    <mergeCell ref="A122:B122"/>
    <mergeCell ref="C122:D122"/>
    <mergeCell ref="E122:F122"/>
    <mergeCell ref="B109:I109"/>
    <mergeCell ref="A111:I111"/>
    <mergeCell ref="A112:H112"/>
    <mergeCell ref="B113:H113"/>
    <mergeCell ref="B114:H114"/>
    <mergeCell ref="B115:H115"/>
    <mergeCell ref="B103:G103"/>
    <mergeCell ref="B104:G104"/>
    <mergeCell ref="B105:G105"/>
    <mergeCell ref="B106:G106"/>
    <mergeCell ref="B107:G107"/>
    <mergeCell ref="A108:G108"/>
    <mergeCell ref="B97:G97"/>
    <mergeCell ref="A98:G98"/>
    <mergeCell ref="A99:I99"/>
    <mergeCell ref="A100:I100"/>
    <mergeCell ref="B101:G101"/>
    <mergeCell ref="B102:G102"/>
    <mergeCell ref="A91:I91"/>
    <mergeCell ref="A92:I92"/>
    <mergeCell ref="B93:G93"/>
    <mergeCell ref="B94:G94"/>
    <mergeCell ref="B95:G95"/>
    <mergeCell ref="B96:G96"/>
    <mergeCell ref="A85:I85"/>
    <mergeCell ref="A86:I86"/>
    <mergeCell ref="A87:H87"/>
    <mergeCell ref="B88:H88"/>
    <mergeCell ref="B89:H89"/>
    <mergeCell ref="A90:H90"/>
    <mergeCell ref="B79:G79"/>
    <mergeCell ref="A80:G80"/>
    <mergeCell ref="A81:I81"/>
    <mergeCell ref="A82:G82"/>
    <mergeCell ref="B83:G83"/>
    <mergeCell ref="A84:G84"/>
    <mergeCell ref="B73:G73"/>
    <mergeCell ref="B74:G74"/>
    <mergeCell ref="B75:G75"/>
    <mergeCell ref="B76:G76"/>
    <mergeCell ref="B77:G77"/>
    <mergeCell ref="B78:G78"/>
    <mergeCell ref="B67:G67"/>
    <mergeCell ref="B68:G68"/>
    <mergeCell ref="A69:G69"/>
    <mergeCell ref="A70:I70"/>
    <mergeCell ref="A71:I71"/>
    <mergeCell ref="A72:G72"/>
    <mergeCell ref="B62:G62"/>
    <mergeCell ref="B63:G63"/>
    <mergeCell ref="B64:G64"/>
    <mergeCell ref="B65:G65"/>
    <mergeCell ref="B66:G66"/>
    <mergeCell ref="B56:H56"/>
    <mergeCell ref="B57:H57"/>
    <mergeCell ref="B58:H58"/>
    <mergeCell ref="A59:H59"/>
    <mergeCell ref="A60:I60"/>
    <mergeCell ref="A61:I61"/>
    <mergeCell ref="A52:H52"/>
    <mergeCell ref="A53:I53"/>
    <mergeCell ref="A54:I54"/>
    <mergeCell ref="A55:H55"/>
    <mergeCell ref="B48:G48"/>
    <mergeCell ref="B49:G49"/>
    <mergeCell ref="B50:G50"/>
    <mergeCell ref="B51:G51"/>
    <mergeCell ref="B44:G44"/>
    <mergeCell ref="A45:G45"/>
    <mergeCell ref="A46:I46"/>
    <mergeCell ref="A47:G47"/>
    <mergeCell ref="B38:G38"/>
    <mergeCell ref="B39:G39"/>
    <mergeCell ref="B40:G40"/>
    <mergeCell ref="B41:G41"/>
    <mergeCell ref="B42:G42"/>
    <mergeCell ref="B43:G43"/>
    <mergeCell ref="B32:G32"/>
    <mergeCell ref="B33:G33"/>
    <mergeCell ref="A34:G34"/>
    <mergeCell ref="A35:I35"/>
    <mergeCell ref="A36:G36"/>
    <mergeCell ref="B37:G37"/>
    <mergeCell ref="B25:G25"/>
    <mergeCell ref="B26:G26"/>
    <mergeCell ref="B27:G27"/>
    <mergeCell ref="A28:H28"/>
    <mergeCell ref="A30:I30"/>
    <mergeCell ref="A31:G31"/>
    <mergeCell ref="A19:I19"/>
    <mergeCell ref="A20:I20"/>
    <mergeCell ref="B21:G21"/>
    <mergeCell ref="B22:G22"/>
    <mergeCell ref="B23:G23"/>
    <mergeCell ref="B24:G24"/>
    <mergeCell ref="A13:I13"/>
    <mergeCell ref="B14:H14"/>
    <mergeCell ref="B15:H15"/>
    <mergeCell ref="B16:H16"/>
    <mergeCell ref="B17:H17"/>
    <mergeCell ref="B18:H18"/>
    <mergeCell ref="B7:H7"/>
    <mergeCell ref="A9:I9"/>
    <mergeCell ref="A10:B10"/>
    <mergeCell ref="C10:D10"/>
    <mergeCell ref="E10:I10"/>
    <mergeCell ref="A11:B11"/>
    <mergeCell ref="C11:D11"/>
    <mergeCell ref="E11:I11"/>
    <mergeCell ref="A1:I1"/>
    <mergeCell ref="A2:I2"/>
    <mergeCell ref="A3:I3"/>
    <mergeCell ref="B4:H4"/>
    <mergeCell ref="B5:H5"/>
    <mergeCell ref="B6:H6"/>
  </mergeCells>
  <pageMargins left="0.31496062992125984" right="0.31496062992125984" top="0.39370078740157483" bottom="0.3937007874015748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CC946-EE6E-4F33-A936-EE06FA063692}">
  <dimension ref="A1:S146"/>
  <sheetViews>
    <sheetView view="pageBreakPreview" topLeftCell="A92" zoomScaleNormal="100" zoomScaleSheetLayoutView="100" workbookViewId="0">
      <selection activeCell="I98" sqref="I98"/>
    </sheetView>
  </sheetViews>
  <sheetFormatPr defaultRowHeight="14.5" x14ac:dyDescent="0.35"/>
  <cols>
    <col min="1" max="1" width="10" bestFit="1" customWidth="1"/>
    <col min="5" max="5" width="10.81640625" bestFit="1" customWidth="1"/>
    <col min="7" max="7" width="26.26953125" customWidth="1"/>
    <col min="8" max="8" width="8.81640625" customWidth="1"/>
    <col min="9" max="9" width="22.453125" customWidth="1"/>
    <col min="10" max="10" width="8.7265625" customWidth="1"/>
  </cols>
  <sheetData>
    <row r="1" spans="1:9" x14ac:dyDescent="0.35">
      <c r="A1" s="142" t="s">
        <v>148</v>
      </c>
      <c r="B1" s="142"/>
      <c r="C1" s="142"/>
      <c r="D1" s="142"/>
      <c r="E1" s="142"/>
      <c r="F1" s="142"/>
      <c r="G1" s="142"/>
      <c r="H1" s="142"/>
      <c r="I1" s="142"/>
    </row>
    <row r="2" spans="1:9" ht="42.75" customHeight="1" x14ac:dyDescent="0.35">
      <c r="A2" s="133" t="s">
        <v>1</v>
      </c>
      <c r="B2" s="133"/>
      <c r="C2" s="133"/>
      <c r="D2" s="133"/>
      <c r="E2" s="133"/>
      <c r="F2" s="133"/>
      <c r="G2" s="133"/>
      <c r="H2" s="133"/>
      <c r="I2" s="133"/>
    </row>
    <row r="3" spans="1:9" ht="24.5" customHeight="1" x14ac:dyDescent="0.35">
      <c r="A3" s="135" t="s">
        <v>2</v>
      </c>
      <c r="B3" s="135"/>
      <c r="C3" s="135"/>
      <c r="D3" s="135"/>
      <c r="E3" s="135"/>
      <c r="F3" s="135"/>
      <c r="G3" s="135"/>
      <c r="H3" s="135"/>
      <c r="I3" s="135"/>
    </row>
    <row r="4" spans="1:9" x14ac:dyDescent="0.35">
      <c r="A4" s="1" t="s">
        <v>3</v>
      </c>
      <c r="B4" s="2" t="s">
        <v>4</v>
      </c>
      <c r="C4" s="2"/>
      <c r="D4" s="2"/>
      <c r="E4" s="2"/>
      <c r="F4" s="2"/>
      <c r="G4" s="2"/>
      <c r="H4" s="2"/>
      <c r="I4" s="3"/>
    </row>
    <row r="5" spans="1:9" x14ac:dyDescent="0.35">
      <c r="A5" s="1" t="s">
        <v>5</v>
      </c>
      <c r="B5" s="2" t="s">
        <v>6</v>
      </c>
      <c r="C5" s="2"/>
      <c r="D5" s="2"/>
      <c r="E5" s="2"/>
      <c r="F5" s="2"/>
      <c r="G5" s="2"/>
      <c r="H5" s="2"/>
      <c r="I5" s="4" t="s">
        <v>7</v>
      </c>
    </row>
    <row r="6" spans="1:9" x14ac:dyDescent="0.35">
      <c r="A6" s="1" t="s">
        <v>8</v>
      </c>
      <c r="B6" s="5" t="s">
        <v>9</v>
      </c>
      <c r="C6" s="5"/>
      <c r="D6" s="5"/>
      <c r="E6" s="5"/>
      <c r="F6" s="5"/>
      <c r="G6" s="5"/>
      <c r="H6" s="5"/>
      <c r="I6" s="1">
        <v>2023</v>
      </c>
    </row>
    <row r="7" spans="1:9" x14ac:dyDescent="0.35">
      <c r="A7" s="1" t="s">
        <v>10</v>
      </c>
      <c r="B7" s="2" t="s">
        <v>11</v>
      </c>
      <c r="C7" s="2"/>
      <c r="D7" s="2"/>
      <c r="E7" s="2"/>
      <c r="F7" s="2"/>
      <c r="G7" s="2"/>
      <c r="H7" s="2"/>
      <c r="I7" s="1">
        <v>12</v>
      </c>
    </row>
    <row r="8" spans="1:9" x14ac:dyDescent="0.35">
      <c r="A8" s="6"/>
      <c r="B8" s="7"/>
      <c r="C8" s="7"/>
      <c r="D8" s="7"/>
      <c r="E8" s="7"/>
      <c r="F8" s="7"/>
      <c r="G8" s="7"/>
      <c r="H8" s="6"/>
      <c r="I8" s="6"/>
    </row>
    <row r="9" spans="1:9" x14ac:dyDescent="0.35">
      <c r="A9" s="135" t="s">
        <v>12</v>
      </c>
      <c r="B9" s="135"/>
      <c r="C9" s="135"/>
      <c r="D9" s="135"/>
      <c r="E9" s="135"/>
      <c r="F9" s="135"/>
      <c r="G9" s="135"/>
      <c r="H9" s="135"/>
      <c r="I9" s="135"/>
    </row>
    <row r="10" spans="1:9" x14ac:dyDescent="0.35">
      <c r="A10" s="8" t="s">
        <v>13</v>
      </c>
      <c r="B10" s="8"/>
      <c r="C10" s="8" t="s">
        <v>14</v>
      </c>
      <c r="D10" s="8"/>
      <c r="E10" s="8" t="s">
        <v>15</v>
      </c>
      <c r="F10" s="8"/>
      <c r="G10" s="8"/>
      <c r="H10" s="8"/>
      <c r="I10" s="8"/>
    </row>
    <row r="11" spans="1:9" x14ac:dyDescent="0.35">
      <c r="A11" s="8" t="s">
        <v>149</v>
      </c>
      <c r="B11" s="8"/>
      <c r="C11" s="9" t="s">
        <v>17</v>
      </c>
      <c r="D11" s="8"/>
      <c r="E11" s="9"/>
      <c r="F11" s="8"/>
      <c r="G11" s="8"/>
      <c r="H11" s="8"/>
      <c r="I11" s="8"/>
    </row>
    <row r="12" spans="1:9" x14ac:dyDescent="0.35">
      <c r="A12" s="6"/>
      <c r="B12" s="7"/>
      <c r="C12" s="7"/>
      <c r="D12" s="7"/>
      <c r="E12" s="7"/>
      <c r="F12" s="7"/>
      <c r="G12" s="7"/>
      <c r="H12" s="6"/>
      <c r="I12" s="6"/>
    </row>
    <row r="13" spans="1:9" x14ac:dyDescent="0.35">
      <c r="A13" s="135" t="s">
        <v>18</v>
      </c>
      <c r="B13" s="135"/>
      <c r="C13" s="135"/>
      <c r="D13" s="135"/>
      <c r="E13" s="135"/>
      <c r="F13" s="135"/>
      <c r="G13" s="135"/>
      <c r="H13" s="135"/>
      <c r="I13" s="135"/>
    </row>
    <row r="14" spans="1:9" x14ac:dyDescent="0.35">
      <c r="A14" s="1">
        <v>1</v>
      </c>
      <c r="B14" s="2" t="s">
        <v>19</v>
      </c>
      <c r="C14" s="2"/>
      <c r="D14" s="2"/>
      <c r="E14" s="2"/>
      <c r="F14" s="2"/>
      <c r="G14" s="2"/>
      <c r="H14" s="2"/>
      <c r="I14" s="12" t="s">
        <v>149</v>
      </c>
    </row>
    <row r="15" spans="1:9" x14ac:dyDescent="0.35">
      <c r="A15" s="1">
        <v>2</v>
      </c>
      <c r="B15" s="5" t="s">
        <v>21</v>
      </c>
      <c r="C15" s="5"/>
      <c r="D15" s="5"/>
      <c r="E15" s="5"/>
      <c r="F15" s="5"/>
      <c r="G15" s="5"/>
      <c r="H15" s="5"/>
      <c r="I15" s="1"/>
    </row>
    <row r="16" spans="1:9" x14ac:dyDescent="0.35">
      <c r="A16" s="1">
        <v>3</v>
      </c>
      <c r="B16" s="2" t="s">
        <v>22</v>
      </c>
      <c r="C16" s="2"/>
      <c r="D16" s="2"/>
      <c r="E16" s="2"/>
      <c r="F16" s="2"/>
      <c r="G16" s="2"/>
      <c r="H16" s="2"/>
      <c r="I16" s="10"/>
    </row>
    <row r="17" spans="1:9" x14ac:dyDescent="0.35">
      <c r="A17" s="1">
        <v>4</v>
      </c>
      <c r="B17" s="2" t="s">
        <v>23</v>
      </c>
      <c r="C17" s="2"/>
      <c r="D17" s="2"/>
      <c r="E17" s="2"/>
      <c r="F17" s="2"/>
      <c r="G17" s="2"/>
      <c r="H17" s="2"/>
      <c r="I17" s="1"/>
    </row>
    <row r="18" spans="1:9" x14ac:dyDescent="0.35">
      <c r="A18" s="1">
        <v>5</v>
      </c>
      <c r="B18" s="2" t="s">
        <v>24</v>
      </c>
      <c r="C18" s="2"/>
      <c r="D18" s="2"/>
      <c r="E18" s="2"/>
      <c r="F18" s="2"/>
      <c r="G18" s="2"/>
      <c r="H18" s="2"/>
      <c r="I18" s="3"/>
    </row>
    <row r="19" spans="1:9" x14ac:dyDescent="0.35">
      <c r="A19" s="11"/>
      <c r="B19" s="11"/>
      <c r="C19" s="11"/>
      <c r="D19" s="11"/>
      <c r="E19" s="11"/>
      <c r="F19" s="11"/>
      <c r="G19" s="11"/>
      <c r="H19" s="11"/>
      <c r="I19" s="11"/>
    </row>
    <row r="20" spans="1:9" x14ac:dyDescent="0.35">
      <c r="A20" s="136" t="s">
        <v>25</v>
      </c>
      <c r="B20" s="136"/>
      <c r="C20" s="136"/>
      <c r="D20" s="136"/>
      <c r="E20" s="136"/>
      <c r="F20" s="136"/>
      <c r="G20" s="136"/>
      <c r="H20" s="136"/>
      <c r="I20" s="136"/>
    </row>
    <row r="21" spans="1:9" x14ac:dyDescent="0.35">
      <c r="A21" s="12">
        <v>1</v>
      </c>
      <c r="B21" s="13" t="s">
        <v>26</v>
      </c>
      <c r="C21" s="13"/>
      <c r="D21" s="13"/>
      <c r="E21" s="13"/>
      <c r="F21" s="13"/>
      <c r="G21" s="13"/>
      <c r="H21" s="12" t="s">
        <v>27</v>
      </c>
      <c r="I21" s="12" t="s">
        <v>28</v>
      </c>
    </row>
    <row r="22" spans="1:9" x14ac:dyDescent="0.35">
      <c r="A22" s="12" t="s">
        <v>3</v>
      </c>
      <c r="B22" s="5" t="s">
        <v>29</v>
      </c>
      <c r="C22" s="5"/>
      <c r="D22" s="5"/>
      <c r="E22" s="5"/>
      <c r="F22" s="5"/>
      <c r="G22" s="5"/>
      <c r="H22" s="14">
        <v>1</v>
      </c>
      <c r="I22" s="10"/>
    </row>
    <row r="23" spans="1:9" x14ac:dyDescent="0.35">
      <c r="A23" s="12" t="s">
        <v>5</v>
      </c>
      <c r="B23" s="5" t="s">
        <v>30</v>
      </c>
      <c r="C23" s="5"/>
      <c r="D23" s="5"/>
      <c r="E23" s="5"/>
      <c r="F23" s="5"/>
      <c r="G23" s="5"/>
      <c r="H23" s="16">
        <v>0</v>
      </c>
      <c r="I23" s="17">
        <f>I22*H23</f>
        <v>0</v>
      </c>
    </row>
    <row r="24" spans="1:9" x14ac:dyDescent="0.35">
      <c r="A24" s="12" t="s">
        <v>8</v>
      </c>
      <c r="B24" s="5" t="s">
        <v>31</v>
      </c>
      <c r="C24" s="5"/>
      <c r="D24" s="5"/>
      <c r="E24" s="5"/>
      <c r="F24" s="5"/>
      <c r="G24" s="5"/>
      <c r="H24" s="16">
        <v>0</v>
      </c>
      <c r="I24" s="17">
        <f>I22*H24</f>
        <v>0</v>
      </c>
    </row>
    <row r="25" spans="1:9" x14ac:dyDescent="0.35">
      <c r="A25" s="12" t="s">
        <v>10</v>
      </c>
      <c r="B25" s="5" t="s">
        <v>32</v>
      </c>
      <c r="C25" s="5"/>
      <c r="D25" s="5"/>
      <c r="E25" s="5"/>
      <c r="F25" s="5"/>
      <c r="G25" s="5"/>
      <c r="H25" s="16">
        <v>0</v>
      </c>
      <c r="I25" s="17">
        <v>0</v>
      </c>
    </row>
    <row r="26" spans="1:9" x14ac:dyDescent="0.35">
      <c r="A26" s="12" t="s">
        <v>33</v>
      </c>
      <c r="B26" s="5" t="s">
        <v>34</v>
      </c>
      <c r="C26" s="5"/>
      <c r="D26" s="5"/>
      <c r="E26" s="5"/>
      <c r="F26" s="5"/>
      <c r="G26" s="5"/>
      <c r="H26" s="18">
        <v>0</v>
      </c>
      <c r="I26" s="17">
        <v>0</v>
      </c>
    </row>
    <row r="27" spans="1:9" x14ac:dyDescent="0.35">
      <c r="A27" s="12" t="s">
        <v>35</v>
      </c>
      <c r="B27" s="5" t="s">
        <v>36</v>
      </c>
      <c r="C27" s="5"/>
      <c r="D27" s="5"/>
      <c r="E27" s="5"/>
      <c r="F27" s="5"/>
      <c r="G27" s="5"/>
      <c r="H27" s="16">
        <v>0</v>
      </c>
      <c r="I27" s="17">
        <v>0</v>
      </c>
    </row>
    <row r="28" spans="1:9" x14ac:dyDescent="0.35">
      <c r="A28" s="13" t="s">
        <v>37</v>
      </c>
      <c r="B28" s="13"/>
      <c r="C28" s="13"/>
      <c r="D28" s="13"/>
      <c r="E28" s="13"/>
      <c r="F28" s="13"/>
      <c r="G28" s="13"/>
      <c r="H28" s="13"/>
      <c r="I28" s="20">
        <f>SUM(I22:I27)</f>
        <v>0</v>
      </c>
    </row>
    <row r="29" spans="1:9" x14ac:dyDescent="0.35">
      <c r="A29" s="22"/>
      <c r="B29" s="22"/>
      <c r="C29" s="22"/>
      <c r="D29" s="22"/>
      <c r="E29" s="22"/>
      <c r="F29" s="22"/>
      <c r="G29" s="22"/>
      <c r="H29" s="22"/>
      <c r="I29" s="23"/>
    </row>
    <row r="30" spans="1:9" x14ac:dyDescent="0.35">
      <c r="A30" s="136" t="s">
        <v>38</v>
      </c>
      <c r="B30" s="136"/>
      <c r="C30" s="136"/>
      <c r="D30" s="136"/>
      <c r="E30" s="136"/>
      <c r="F30" s="136"/>
      <c r="G30" s="136"/>
      <c r="H30" s="136"/>
      <c r="I30" s="136"/>
    </row>
    <row r="31" spans="1:9" x14ac:dyDescent="0.35">
      <c r="A31" s="13" t="s">
        <v>39</v>
      </c>
      <c r="B31" s="13"/>
      <c r="C31" s="13"/>
      <c r="D31" s="13"/>
      <c r="E31" s="13"/>
      <c r="F31" s="13"/>
      <c r="G31" s="13"/>
      <c r="H31" s="12" t="s">
        <v>27</v>
      </c>
      <c r="I31" s="12" t="s">
        <v>28</v>
      </c>
    </row>
    <row r="32" spans="1:9" x14ac:dyDescent="0.35">
      <c r="A32" s="12" t="s">
        <v>3</v>
      </c>
      <c r="B32" s="5" t="s">
        <v>40</v>
      </c>
      <c r="C32" s="5"/>
      <c r="D32" s="5"/>
      <c r="E32" s="5"/>
      <c r="F32" s="5"/>
      <c r="G32" s="5"/>
      <c r="H32" s="24">
        <v>8.3299999999999999E-2</v>
      </c>
      <c r="I32" s="17">
        <f>I28/12</f>
        <v>0</v>
      </c>
    </row>
    <row r="33" spans="1:9" x14ac:dyDescent="0.35">
      <c r="A33" s="12" t="s">
        <v>5</v>
      </c>
      <c r="B33" s="5" t="s">
        <v>41</v>
      </c>
      <c r="C33" s="5"/>
      <c r="D33" s="5"/>
      <c r="E33" s="5"/>
      <c r="F33" s="5"/>
      <c r="G33" s="5"/>
      <c r="H33" s="25"/>
      <c r="I33" s="17">
        <f>(I28/12)+ (I28/3)/12</f>
        <v>0</v>
      </c>
    </row>
    <row r="34" spans="1:9" x14ac:dyDescent="0.35">
      <c r="A34" s="13" t="s">
        <v>42</v>
      </c>
      <c r="B34" s="13"/>
      <c r="C34" s="13"/>
      <c r="D34" s="13"/>
      <c r="E34" s="13"/>
      <c r="F34" s="13"/>
      <c r="G34" s="13"/>
      <c r="H34" s="26"/>
      <c r="I34" s="27">
        <f>SUM(I32:I33)</f>
        <v>0</v>
      </c>
    </row>
    <row r="35" spans="1:9" x14ac:dyDescent="0.35">
      <c r="A35" s="28"/>
      <c r="B35" s="29"/>
      <c r="C35" s="29"/>
      <c r="D35" s="29"/>
      <c r="E35" s="29"/>
      <c r="F35" s="29"/>
      <c r="G35" s="29"/>
      <c r="H35" s="29"/>
      <c r="I35" s="29"/>
    </row>
    <row r="36" spans="1:9" x14ac:dyDescent="0.35">
      <c r="A36" s="13" t="s">
        <v>43</v>
      </c>
      <c r="B36" s="13"/>
      <c r="C36" s="13"/>
      <c r="D36" s="13"/>
      <c r="E36" s="13"/>
      <c r="F36" s="13"/>
      <c r="G36" s="13"/>
      <c r="H36" s="12" t="s">
        <v>27</v>
      </c>
      <c r="I36" s="12" t="s">
        <v>28</v>
      </c>
    </row>
    <row r="37" spans="1:9" x14ac:dyDescent="0.35">
      <c r="A37" s="12" t="s">
        <v>3</v>
      </c>
      <c r="B37" s="5" t="s">
        <v>44</v>
      </c>
      <c r="C37" s="5"/>
      <c r="D37" s="5"/>
      <c r="E37" s="5"/>
      <c r="F37" s="5"/>
      <c r="G37" s="5"/>
      <c r="H37" s="30">
        <v>0.2</v>
      </c>
      <c r="I37" s="17">
        <f>(I28+I34)*H37</f>
        <v>0</v>
      </c>
    </row>
    <row r="38" spans="1:9" x14ac:dyDescent="0.35">
      <c r="A38" s="12" t="s">
        <v>5</v>
      </c>
      <c r="B38" s="5" t="s">
        <v>45</v>
      </c>
      <c r="C38" s="5"/>
      <c r="D38" s="5"/>
      <c r="E38" s="5"/>
      <c r="F38" s="5"/>
      <c r="G38" s="5"/>
      <c r="H38" s="30">
        <v>2.5000000000000001E-2</v>
      </c>
      <c r="I38" s="17">
        <f>(I28+I34)*H38</f>
        <v>0</v>
      </c>
    </row>
    <row r="39" spans="1:9" x14ac:dyDescent="0.35">
      <c r="A39" s="12" t="s">
        <v>8</v>
      </c>
      <c r="B39" s="5" t="s">
        <v>46</v>
      </c>
      <c r="C39" s="5"/>
      <c r="D39" s="5"/>
      <c r="E39" s="5"/>
      <c r="F39" s="5"/>
      <c r="G39" s="5"/>
      <c r="H39" s="30">
        <v>0.06</v>
      </c>
      <c r="I39" s="17">
        <f>(I28+I34)*H39</f>
        <v>0</v>
      </c>
    </row>
    <row r="40" spans="1:9" x14ac:dyDescent="0.35">
      <c r="A40" s="12" t="s">
        <v>10</v>
      </c>
      <c r="B40" s="5" t="s">
        <v>47</v>
      </c>
      <c r="C40" s="5"/>
      <c r="D40" s="5"/>
      <c r="E40" s="5"/>
      <c r="F40" s="5"/>
      <c r="G40" s="5"/>
      <c r="H40" s="30">
        <v>1.4999999999999999E-2</v>
      </c>
      <c r="I40" s="17">
        <f>(I28+I34)*H40</f>
        <v>0</v>
      </c>
    </row>
    <row r="41" spans="1:9" x14ac:dyDescent="0.35">
      <c r="A41" s="12" t="s">
        <v>33</v>
      </c>
      <c r="B41" s="5" t="s">
        <v>48</v>
      </c>
      <c r="C41" s="5"/>
      <c r="D41" s="5"/>
      <c r="E41" s="5"/>
      <c r="F41" s="5"/>
      <c r="G41" s="5"/>
      <c r="H41" s="30">
        <v>0.01</v>
      </c>
      <c r="I41" s="17">
        <f>(I28+I34)*H41</f>
        <v>0</v>
      </c>
    </row>
    <row r="42" spans="1:9" x14ac:dyDescent="0.35">
      <c r="A42" s="12" t="s">
        <v>35</v>
      </c>
      <c r="B42" s="5" t="s">
        <v>49</v>
      </c>
      <c r="C42" s="5"/>
      <c r="D42" s="5"/>
      <c r="E42" s="5"/>
      <c r="F42" s="5"/>
      <c r="G42" s="5"/>
      <c r="H42" s="30">
        <v>6.0000000000000001E-3</v>
      </c>
      <c r="I42" s="17">
        <f>(I28+I34)*H42</f>
        <v>0</v>
      </c>
    </row>
    <row r="43" spans="1:9" x14ac:dyDescent="0.35">
      <c r="A43" s="12" t="s">
        <v>50</v>
      </c>
      <c r="B43" s="5" t="s">
        <v>51</v>
      </c>
      <c r="C43" s="5"/>
      <c r="D43" s="5"/>
      <c r="E43" s="5"/>
      <c r="F43" s="5"/>
      <c r="G43" s="5"/>
      <c r="H43" s="30">
        <v>2E-3</v>
      </c>
      <c r="I43" s="17">
        <f>(I28+I34)*H43</f>
        <v>0</v>
      </c>
    </row>
    <row r="44" spans="1:9" x14ac:dyDescent="0.35">
      <c r="A44" s="12" t="s">
        <v>52</v>
      </c>
      <c r="B44" s="5" t="s">
        <v>53</v>
      </c>
      <c r="C44" s="5"/>
      <c r="D44" s="5"/>
      <c r="E44" s="5"/>
      <c r="F44" s="5"/>
      <c r="G44" s="5"/>
      <c r="H44" s="30">
        <v>0.08</v>
      </c>
      <c r="I44" s="17">
        <f>(I28+I34)*H44</f>
        <v>0</v>
      </c>
    </row>
    <row r="45" spans="1:9" x14ac:dyDescent="0.35">
      <c r="A45" s="13" t="s">
        <v>54</v>
      </c>
      <c r="B45" s="13"/>
      <c r="C45" s="13"/>
      <c r="D45" s="13"/>
      <c r="E45" s="13"/>
      <c r="F45" s="13"/>
      <c r="G45" s="13"/>
      <c r="H45" s="31">
        <f>SUM(H37:H44)</f>
        <v>0.39800000000000008</v>
      </c>
      <c r="I45" s="27">
        <f>SUM(I37:I44)</f>
        <v>0</v>
      </c>
    </row>
    <row r="46" spans="1:9" x14ac:dyDescent="0.35">
      <c r="A46" s="32"/>
      <c r="B46" s="32"/>
      <c r="C46" s="32"/>
      <c r="D46" s="32"/>
      <c r="E46" s="32"/>
      <c r="F46" s="32"/>
      <c r="G46" s="32"/>
      <c r="H46" s="32"/>
      <c r="I46" s="33"/>
    </row>
    <row r="47" spans="1:9" x14ac:dyDescent="0.35">
      <c r="A47" s="13" t="s">
        <v>55</v>
      </c>
      <c r="B47" s="13"/>
      <c r="C47" s="13"/>
      <c r="D47" s="13"/>
      <c r="E47" s="13"/>
      <c r="F47" s="13"/>
      <c r="G47" s="13"/>
      <c r="H47" s="26"/>
      <c r="I47" s="12" t="s">
        <v>28</v>
      </c>
    </row>
    <row r="48" spans="1:9" ht="19.5" customHeight="1" x14ac:dyDescent="0.35">
      <c r="A48" s="12" t="s">
        <v>3</v>
      </c>
      <c r="B48" s="38" t="s">
        <v>56</v>
      </c>
      <c r="C48" s="38"/>
      <c r="D48" s="38"/>
      <c r="E48" s="38"/>
      <c r="F48" s="38"/>
      <c r="G48" s="38"/>
      <c r="H48" s="4" t="s">
        <v>57</v>
      </c>
      <c r="I48" s="39">
        <v>0</v>
      </c>
    </row>
    <row r="49" spans="1:9" x14ac:dyDescent="0.35">
      <c r="A49" s="12" t="s">
        <v>5</v>
      </c>
      <c r="B49" s="41" t="s">
        <v>58</v>
      </c>
      <c r="C49" s="42"/>
      <c r="D49" s="42"/>
      <c r="E49" s="42"/>
      <c r="F49" s="42"/>
      <c r="G49" s="43"/>
      <c r="H49" s="4" t="s">
        <v>57</v>
      </c>
      <c r="I49" s="39">
        <v>0</v>
      </c>
    </row>
    <row r="50" spans="1:9" ht="16.5" customHeight="1" x14ac:dyDescent="0.35">
      <c r="A50" s="12" t="s">
        <v>8</v>
      </c>
      <c r="B50" s="38" t="s">
        <v>59</v>
      </c>
      <c r="C50" s="38"/>
      <c r="D50" s="38"/>
      <c r="E50" s="38"/>
      <c r="F50" s="38"/>
      <c r="G50" s="38"/>
      <c r="H50" s="4" t="s">
        <v>57</v>
      </c>
      <c r="I50" s="39">
        <v>0</v>
      </c>
    </row>
    <row r="51" spans="1:9" x14ac:dyDescent="0.35">
      <c r="A51" s="12" t="s">
        <v>10</v>
      </c>
      <c r="B51" s="38" t="s">
        <v>60</v>
      </c>
      <c r="C51" s="38"/>
      <c r="D51" s="38"/>
      <c r="E51" s="38"/>
      <c r="F51" s="38"/>
      <c r="G51" s="38"/>
      <c r="H51" s="4" t="s">
        <v>57</v>
      </c>
      <c r="I51" s="39">
        <v>0</v>
      </c>
    </row>
    <row r="52" spans="1:9" x14ac:dyDescent="0.35">
      <c r="A52" s="13" t="s">
        <v>61</v>
      </c>
      <c r="B52" s="13"/>
      <c r="C52" s="13"/>
      <c r="D52" s="13"/>
      <c r="E52" s="13"/>
      <c r="F52" s="13"/>
      <c r="G52" s="13"/>
      <c r="H52" s="13"/>
      <c r="I52" s="20">
        <f>SUM(I48:I51)</f>
        <v>0</v>
      </c>
    </row>
    <row r="53" spans="1:9" x14ac:dyDescent="0.35">
      <c r="A53" s="32"/>
      <c r="B53" s="32"/>
      <c r="C53" s="32"/>
      <c r="D53" s="32"/>
      <c r="E53" s="32"/>
      <c r="F53" s="32"/>
      <c r="G53" s="32"/>
      <c r="H53" s="32"/>
      <c r="I53" s="33"/>
    </row>
    <row r="54" spans="1:9" x14ac:dyDescent="0.35">
      <c r="A54" s="137" t="s">
        <v>62</v>
      </c>
      <c r="B54" s="138"/>
      <c r="C54" s="138"/>
      <c r="D54" s="138"/>
      <c r="E54" s="138"/>
      <c r="F54" s="138"/>
      <c r="G54" s="138"/>
      <c r="H54" s="138"/>
      <c r="I54" s="139"/>
    </row>
    <row r="55" spans="1:9" x14ac:dyDescent="0.35">
      <c r="A55" s="44" t="s">
        <v>63</v>
      </c>
      <c r="B55" s="45"/>
      <c r="C55" s="45"/>
      <c r="D55" s="45"/>
      <c r="E55" s="45"/>
      <c r="F55" s="45"/>
      <c r="G55" s="45"/>
      <c r="H55" s="46"/>
      <c r="I55" s="12" t="s">
        <v>28</v>
      </c>
    </row>
    <row r="56" spans="1:9" x14ac:dyDescent="0.35">
      <c r="A56" s="12" t="s">
        <v>64</v>
      </c>
      <c r="B56" s="184" t="s">
        <v>65</v>
      </c>
      <c r="C56" s="185"/>
      <c r="D56" s="185"/>
      <c r="E56" s="185"/>
      <c r="F56" s="185"/>
      <c r="G56" s="185"/>
      <c r="H56" s="186"/>
      <c r="I56" s="17">
        <f>I34</f>
        <v>0</v>
      </c>
    </row>
    <row r="57" spans="1:9" x14ac:dyDescent="0.35">
      <c r="A57" s="12" t="s">
        <v>66</v>
      </c>
      <c r="B57" s="5" t="s">
        <v>67</v>
      </c>
      <c r="C57" s="5"/>
      <c r="D57" s="5"/>
      <c r="E57" s="5"/>
      <c r="F57" s="5"/>
      <c r="G57" s="5"/>
      <c r="H57" s="5"/>
      <c r="I57" s="15">
        <f>I45</f>
        <v>0</v>
      </c>
    </row>
    <row r="58" spans="1:9" x14ac:dyDescent="0.35">
      <c r="A58" s="12" t="s">
        <v>68</v>
      </c>
      <c r="B58" s="5" t="s">
        <v>69</v>
      </c>
      <c r="C58" s="5"/>
      <c r="D58" s="5"/>
      <c r="E58" s="5"/>
      <c r="F58" s="5"/>
      <c r="G58" s="5"/>
      <c r="H58" s="5"/>
      <c r="I58" s="15">
        <f>I52</f>
        <v>0</v>
      </c>
    </row>
    <row r="59" spans="1:9" x14ac:dyDescent="0.35">
      <c r="A59" s="13" t="s">
        <v>70</v>
      </c>
      <c r="B59" s="13"/>
      <c r="C59" s="13"/>
      <c r="D59" s="13"/>
      <c r="E59" s="13"/>
      <c r="F59" s="13"/>
      <c r="G59" s="13"/>
      <c r="H59" s="13"/>
      <c r="I59" s="20">
        <f>SUM(I56:I58)</f>
        <v>0</v>
      </c>
    </row>
    <row r="60" spans="1:9" x14ac:dyDescent="0.35">
      <c r="A60" s="50"/>
      <c r="B60" s="51"/>
      <c r="C60" s="51"/>
      <c r="D60" s="51"/>
      <c r="E60" s="51"/>
      <c r="F60" s="51"/>
      <c r="G60" s="51"/>
      <c r="H60" s="51"/>
      <c r="I60" s="51"/>
    </row>
    <row r="61" spans="1:9" x14ac:dyDescent="0.35">
      <c r="A61" s="136" t="s">
        <v>71</v>
      </c>
      <c r="B61" s="136"/>
      <c r="C61" s="136"/>
      <c r="D61" s="136"/>
      <c r="E61" s="136"/>
      <c r="F61" s="136"/>
      <c r="G61" s="136"/>
      <c r="H61" s="136"/>
      <c r="I61" s="136"/>
    </row>
    <row r="62" spans="1:9" x14ac:dyDescent="0.35">
      <c r="A62" s="12">
        <v>3</v>
      </c>
      <c r="B62" s="13" t="s">
        <v>72</v>
      </c>
      <c r="C62" s="13"/>
      <c r="D62" s="13"/>
      <c r="E62" s="13"/>
      <c r="F62" s="13"/>
      <c r="G62" s="13"/>
      <c r="H62" s="12" t="s">
        <v>27</v>
      </c>
      <c r="I62" s="12" t="s">
        <v>28</v>
      </c>
    </row>
    <row r="63" spans="1:9" x14ac:dyDescent="0.35">
      <c r="A63" s="12" t="s">
        <v>3</v>
      </c>
      <c r="B63" s="5" t="s">
        <v>73</v>
      </c>
      <c r="C63" s="5"/>
      <c r="D63" s="5"/>
      <c r="E63" s="5"/>
      <c r="F63" s="5"/>
      <c r="G63" s="5"/>
      <c r="H63" s="24"/>
      <c r="I63" s="17">
        <f>((I28)/12)*37.01%</f>
        <v>0</v>
      </c>
    </row>
    <row r="64" spans="1:9" x14ac:dyDescent="0.35">
      <c r="A64" s="12" t="s">
        <v>5</v>
      </c>
      <c r="B64" s="5" t="s">
        <v>74</v>
      </c>
      <c r="C64" s="5"/>
      <c r="D64" s="5"/>
      <c r="E64" s="5"/>
      <c r="F64" s="5"/>
      <c r="G64" s="5"/>
      <c r="H64" s="53"/>
      <c r="I64" s="17">
        <f>I63*8%</f>
        <v>0</v>
      </c>
    </row>
    <row r="65" spans="1:9" x14ac:dyDescent="0.35">
      <c r="A65" s="12" t="s">
        <v>8</v>
      </c>
      <c r="B65" s="5" t="s">
        <v>75</v>
      </c>
      <c r="C65" s="5"/>
      <c r="D65" s="5"/>
      <c r="E65" s="5"/>
      <c r="F65" s="5"/>
      <c r="G65" s="5"/>
      <c r="H65" s="54"/>
      <c r="I65" s="17">
        <f>(I44*40%)*37.01%</f>
        <v>0</v>
      </c>
    </row>
    <row r="66" spans="1:9" x14ac:dyDescent="0.35">
      <c r="A66" s="55" t="s">
        <v>10</v>
      </c>
      <c r="B66" s="56" t="s">
        <v>76</v>
      </c>
      <c r="C66" s="56"/>
      <c r="D66" s="56"/>
      <c r="E66" s="56"/>
      <c r="F66" s="56"/>
      <c r="G66" s="56"/>
      <c r="H66" s="24"/>
      <c r="I66" s="17">
        <f>((I28)/30)/12*7*37.01%</f>
        <v>0</v>
      </c>
    </row>
    <row r="67" spans="1:9" x14ac:dyDescent="0.35">
      <c r="A67" s="12" t="s">
        <v>33</v>
      </c>
      <c r="B67" s="5" t="s">
        <v>77</v>
      </c>
      <c r="C67" s="5"/>
      <c r="D67" s="5"/>
      <c r="E67" s="5"/>
      <c r="F67" s="5"/>
      <c r="G67" s="5"/>
      <c r="H67" s="25"/>
      <c r="I67" s="17">
        <f>(I66*H45)</f>
        <v>0</v>
      </c>
    </row>
    <row r="68" spans="1:9" x14ac:dyDescent="0.35">
      <c r="A68" s="12" t="s">
        <v>35</v>
      </c>
      <c r="B68" s="5" t="s">
        <v>78</v>
      </c>
      <c r="C68" s="5"/>
      <c r="D68" s="5"/>
      <c r="E68" s="5"/>
      <c r="F68" s="5"/>
      <c r="G68" s="5"/>
      <c r="H68" s="54"/>
      <c r="I68" s="17">
        <f>(I44*40%)*37.01%</f>
        <v>0</v>
      </c>
    </row>
    <row r="69" spans="1:9" x14ac:dyDescent="0.35">
      <c r="A69" s="13" t="s">
        <v>79</v>
      </c>
      <c r="B69" s="13"/>
      <c r="C69" s="13"/>
      <c r="D69" s="13"/>
      <c r="E69" s="13"/>
      <c r="F69" s="13"/>
      <c r="G69" s="13"/>
      <c r="H69" s="26"/>
      <c r="I69" s="27">
        <f>SUM(I63:I68)</f>
        <v>0</v>
      </c>
    </row>
    <row r="70" spans="1:9" x14ac:dyDescent="0.35">
      <c r="A70" s="44"/>
      <c r="B70" s="45"/>
      <c r="C70" s="45"/>
      <c r="D70" s="45"/>
      <c r="E70" s="45"/>
      <c r="F70" s="45"/>
      <c r="G70" s="45"/>
      <c r="H70" s="45"/>
      <c r="I70" s="45"/>
    </row>
    <row r="71" spans="1:9" x14ac:dyDescent="0.35">
      <c r="A71" s="136" t="s">
        <v>80</v>
      </c>
      <c r="B71" s="136"/>
      <c r="C71" s="136"/>
      <c r="D71" s="136"/>
      <c r="E71" s="136"/>
      <c r="F71" s="136"/>
      <c r="G71" s="136"/>
      <c r="H71" s="136"/>
      <c r="I71" s="136"/>
    </row>
    <row r="72" spans="1:9" x14ac:dyDescent="0.35">
      <c r="A72" s="13" t="s">
        <v>81</v>
      </c>
      <c r="B72" s="13"/>
      <c r="C72" s="13"/>
      <c r="D72" s="13"/>
      <c r="E72" s="13"/>
      <c r="F72" s="13"/>
      <c r="G72" s="13"/>
      <c r="H72" s="12" t="s">
        <v>27</v>
      </c>
      <c r="I72" s="12" t="s">
        <v>28</v>
      </c>
    </row>
    <row r="73" spans="1:9" ht="33.75" customHeight="1" x14ac:dyDescent="0.35">
      <c r="A73" s="12" t="s">
        <v>3</v>
      </c>
      <c r="B73" s="57" t="s">
        <v>82</v>
      </c>
      <c r="C73" s="57"/>
      <c r="D73" s="57"/>
      <c r="E73" s="57"/>
      <c r="F73" s="57"/>
      <c r="G73" s="57"/>
      <c r="H73" s="58"/>
      <c r="I73" s="17">
        <v>0</v>
      </c>
    </row>
    <row r="74" spans="1:9" x14ac:dyDescent="0.35">
      <c r="A74" s="12" t="s">
        <v>5</v>
      </c>
      <c r="B74" s="5" t="s">
        <v>83</v>
      </c>
      <c r="C74" s="5"/>
      <c r="D74" s="5"/>
      <c r="E74" s="5"/>
      <c r="F74" s="5"/>
      <c r="G74" s="5"/>
      <c r="H74" s="58"/>
      <c r="I74" s="17">
        <f>(I28/30)/12*1</f>
        <v>0</v>
      </c>
    </row>
    <row r="75" spans="1:9" x14ac:dyDescent="0.35">
      <c r="A75" s="12" t="s">
        <v>8</v>
      </c>
      <c r="B75" s="5" t="s">
        <v>84</v>
      </c>
      <c r="C75" s="5"/>
      <c r="D75" s="5"/>
      <c r="E75" s="5"/>
      <c r="F75" s="5"/>
      <c r="G75" s="5"/>
      <c r="H75" s="58"/>
      <c r="I75" s="17">
        <f>((I28/30)/12*20)*0.05</f>
        <v>0</v>
      </c>
    </row>
    <row r="76" spans="1:9" x14ac:dyDescent="0.35">
      <c r="A76" s="12" t="s">
        <v>10</v>
      </c>
      <c r="B76" s="5" t="s">
        <v>85</v>
      </c>
      <c r="C76" s="5"/>
      <c r="D76" s="5"/>
      <c r="E76" s="5"/>
      <c r="F76" s="5"/>
      <c r="G76" s="5"/>
      <c r="H76" s="24"/>
      <c r="I76" s="17">
        <f>(I28/30)/12*15*0.0922</f>
        <v>0</v>
      </c>
    </row>
    <row r="77" spans="1:9" x14ac:dyDescent="0.35">
      <c r="A77" s="12" t="s">
        <v>33</v>
      </c>
      <c r="B77" s="5" t="s">
        <v>86</v>
      </c>
      <c r="C77" s="5"/>
      <c r="D77" s="5"/>
      <c r="E77" s="5"/>
      <c r="F77" s="5"/>
      <c r="G77" s="5"/>
      <c r="H77" s="58"/>
      <c r="I77" s="17">
        <v>0</v>
      </c>
    </row>
    <row r="78" spans="1:9" x14ac:dyDescent="0.35">
      <c r="A78" s="12" t="s">
        <v>35</v>
      </c>
      <c r="B78" s="5" t="s">
        <v>36</v>
      </c>
      <c r="C78" s="5"/>
      <c r="D78" s="5"/>
      <c r="E78" s="5"/>
      <c r="F78" s="5"/>
      <c r="G78" s="5"/>
      <c r="H78" s="58"/>
      <c r="I78" s="17">
        <v>0</v>
      </c>
    </row>
    <row r="79" spans="1:9" x14ac:dyDescent="0.35">
      <c r="A79" s="12" t="s">
        <v>50</v>
      </c>
      <c r="B79" s="59" t="s">
        <v>87</v>
      </c>
      <c r="C79" s="59"/>
      <c r="D79" s="59"/>
      <c r="E79" s="59"/>
      <c r="F79" s="59"/>
      <c r="G79" s="59"/>
      <c r="H79" s="58"/>
      <c r="I79" s="17">
        <f>(I73+I74+I75+I76+I77+I78)*H45</f>
        <v>0</v>
      </c>
    </row>
    <row r="80" spans="1:9" x14ac:dyDescent="0.35">
      <c r="A80" s="13" t="s">
        <v>88</v>
      </c>
      <c r="B80" s="13"/>
      <c r="C80" s="13"/>
      <c r="D80" s="13"/>
      <c r="E80" s="13"/>
      <c r="F80" s="13"/>
      <c r="G80" s="13"/>
      <c r="H80" s="26"/>
      <c r="I80" s="27">
        <f>SUM(I73:I79)</f>
        <v>0</v>
      </c>
    </row>
    <row r="81" spans="1:9" x14ac:dyDescent="0.35">
      <c r="A81" s="60"/>
      <c r="B81" s="61"/>
      <c r="C81" s="61"/>
      <c r="D81" s="61"/>
      <c r="E81" s="61"/>
      <c r="F81" s="61"/>
      <c r="G81" s="61"/>
      <c r="H81" s="61"/>
      <c r="I81" s="61"/>
    </row>
    <row r="82" spans="1:9" x14ac:dyDescent="0.35">
      <c r="A82" s="13" t="s">
        <v>89</v>
      </c>
      <c r="B82" s="13"/>
      <c r="C82" s="13"/>
      <c r="D82" s="13"/>
      <c r="E82" s="13"/>
      <c r="F82" s="13"/>
      <c r="G82" s="13"/>
      <c r="H82" s="12" t="s">
        <v>27</v>
      </c>
      <c r="I82" s="12" t="s">
        <v>28</v>
      </c>
    </row>
    <row r="83" spans="1:9" x14ac:dyDescent="0.35">
      <c r="A83" s="12" t="s">
        <v>3</v>
      </c>
      <c r="B83" s="5" t="s">
        <v>90</v>
      </c>
      <c r="C83" s="5"/>
      <c r="D83" s="5"/>
      <c r="E83" s="5"/>
      <c r="F83" s="5"/>
      <c r="G83" s="5"/>
      <c r="H83" s="58"/>
      <c r="I83" s="17">
        <v>0</v>
      </c>
    </row>
    <row r="84" spans="1:9" x14ac:dyDescent="0.35">
      <c r="A84" s="13" t="s">
        <v>91</v>
      </c>
      <c r="B84" s="13"/>
      <c r="C84" s="13"/>
      <c r="D84" s="13"/>
      <c r="E84" s="13"/>
      <c r="F84" s="13"/>
      <c r="G84" s="13"/>
      <c r="H84" s="26"/>
      <c r="I84" s="27">
        <f>SUM(I83)</f>
        <v>0</v>
      </c>
    </row>
    <row r="85" spans="1:9" x14ac:dyDescent="0.35">
      <c r="A85" s="62"/>
      <c r="B85" s="63"/>
      <c r="C85" s="63"/>
      <c r="D85" s="63"/>
      <c r="E85" s="63"/>
      <c r="F85" s="63"/>
      <c r="G85" s="63"/>
      <c r="H85" s="63"/>
      <c r="I85" s="63"/>
    </row>
    <row r="86" spans="1:9" x14ac:dyDescent="0.35">
      <c r="A86" s="135" t="s">
        <v>92</v>
      </c>
      <c r="B86" s="135"/>
      <c r="C86" s="135"/>
      <c r="D86" s="135"/>
      <c r="E86" s="135"/>
      <c r="F86" s="135"/>
      <c r="G86" s="135"/>
      <c r="H86" s="135"/>
      <c r="I86" s="135"/>
    </row>
    <row r="87" spans="1:9" x14ac:dyDescent="0.35">
      <c r="A87" s="13" t="s">
        <v>93</v>
      </c>
      <c r="B87" s="13"/>
      <c r="C87" s="13"/>
      <c r="D87" s="13"/>
      <c r="E87" s="13"/>
      <c r="F87" s="13"/>
      <c r="G87" s="13"/>
      <c r="H87" s="13"/>
      <c r="I87" s="12" t="s">
        <v>28</v>
      </c>
    </row>
    <row r="88" spans="1:9" x14ac:dyDescent="0.35">
      <c r="A88" s="12" t="s">
        <v>94</v>
      </c>
      <c r="B88" s="5" t="s">
        <v>95</v>
      </c>
      <c r="C88" s="5"/>
      <c r="D88" s="5"/>
      <c r="E88" s="5"/>
      <c r="F88" s="5"/>
      <c r="G88" s="5"/>
      <c r="H88" s="5"/>
      <c r="I88" s="17">
        <f>SUM(I80)</f>
        <v>0</v>
      </c>
    </row>
    <row r="89" spans="1:9" x14ac:dyDescent="0.35">
      <c r="A89" s="12" t="s">
        <v>96</v>
      </c>
      <c r="B89" s="5" t="s">
        <v>97</v>
      </c>
      <c r="C89" s="5"/>
      <c r="D89" s="5"/>
      <c r="E89" s="5"/>
      <c r="F89" s="5"/>
      <c r="G89" s="5"/>
      <c r="H89" s="5"/>
      <c r="I89" s="17">
        <f>I84</f>
        <v>0</v>
      </c>
    </row>
    <row r="90" spans="1:9" x14ac:dyDescent="0.35">
      <c r="A90" s="13" t="s">
        <v>98</v>
      </c>
      <c r="B90" s="13"/>
      <c r="C90" s="13"/>
      <c r="D90" s="13"/>
      <c r="E90" s="13"/>
      <c r="F90" s="13"/>
      <c r="G90" s="13"/>
      <c r="H90" s="13"/>
      <c r="I90" s="27">
        <f>SUM(I88:I89)</f>
        <v>0</v>
      </c>
    </row>
    <row r="91" spans="1:9" x14ac:dyDescent="0.35">
      <c r="A91" s="50"/>
      <c r="B91" s="51"/>
      <c r="C91" s="51"/>
      <c r="D91" s="51"/>
      <c r="E91" s="51"/>
      <c r="F91" s="51"/>
      <c r="G91" s="51"/>
      <c r="H91" s="51"/>
      <c r="I91" s="51"/>
    </row>
    <row r="92" spans="1:9" x14ac:dyDescent="0.35">
      <c r="A92" s="136" t="s">
        <v>99</v>
      </c>
      <c r="B92" s="136"/>
      <c r="C92" s="136"/>
      <c r="D92" s="136"/>
      <c r="E92" s="136"/>
      <c r="F92" s="136"/>
      <c r="G92" s="136"/>
      <c r="H92" s="136"/>
      <c r="I92" s="136"/>
    </row>
    <row r="93" spans="1:9" x14ac:dyDescent="0.35">
      <c r="A93" s="12">
        <v>5</v>
      </c>
      <c r="B93" s="13" t="s">
        <v>100</v>
      </c>
      <c r="C93" s="13"/>
      <c r="D93" s="13"/>
      <c r="E93" s="13"/>
      <c r="F93" s="13"/>
      <c r="G93" s="13"/>
      <c r="H93" s="12"/>
      <c r="I93" s="12" t="s">
        <v>28</v>
      </c>
    </row>
    <row r="94" spans="1:9" x14ac:dyDescent="0.35">
      <c r="A94" s="12" t="s">
        <v>3</v>
      </c>
      <c r="B94" s="38" t="s">
        <v>101</v>
      </c>
      <c r="C94" s="38"/>
      <c r="D94" s="38"/>
      <c r="E94" s="38"/>
      <c r="F94" s="38"/>
      <c r="G94" s="38"/>
      <c r="H94" s="4" t="s">
        <v>57</v>
      </c>
      <c r="I94" s="17">
        <v>0</v>
      </c>
    </row>
    <row r="95" spans="1:9" x14ac:dyDescent="0.35">
      <c r="A95" s="12" t="s">
        <v>5</v>
      </c>
      <c r="B95" s="38" t="s">
        <v>102</v>
      </c>
      <c r="C95" s="38"/>
      <c r="D95" s="38"/>
      <c r="E95" s="38"/>
      <c r="F95" s="38"/>
      <c r="G95" s="38"/>
      <c r="H95" s="4" t="s">
        <v>57</v>
      </c>
      <c r="I95" s="15">
        <v>0</v>
      </c>
    </row>
    <row r="96" spans="1:9" x14ac:dyDescent="0.35">
      <c r="A96" s="64" t="s">
        <v>8</v>
      </c>
      <c r="B96" s="38" t="s">
        <v>103</v>
      </c>
      <c r="C96" s="38"/>
      <c r="D96" s="38"/>
      <c r="E96" s="38"/>
      <c r="F96" s="38"/>
      <c r="G96" s="38"/>
      <c r="H96" s="4" t="s">
        <v>57</v>
      </c>
      <c r="I96" s="15">
        <v>0</v>
      </c>
    </row>
    <row r="97" spans="1:9" x14ac:dyDescent="0.35">
      <c r="A97" s="64" t="s">
        <v>10</v>
      </c>
      <c r="B97" s="38" t="s">
        <v>36</v>
      </c>
      <c r="C97" s="38"/>
      <c r="D97" s="38"/>
      <c r="E97" s="38"/>
      <c r="F97" s="38"/>
      <c r="G97" s="38"/>
      <c r="H97" s="4" t="s">
        <v>57</v>
      </c>
      <c r="I97" s="15"/>
    </row>
    <row r="98" spans="1:9" x14ac:dyDescent="0.35">
      <c r="A98" s="13" t="s">
        <v>104</v>
      </c>
      <c r="B98" s="13"/>
      <c r="C98" s="13"/>
      <c r="D98" s="13"/>
      <c r="E98" s="13"/>
      <c r="F98" s="13"/>
      <c r="G98" s="13"/>
      <c r="H98" s="26" t="s">
        <v>57</v>
      </c>
      <c r="I98" s="20">
        <f>SUM(I94:I97)</f>
        <v>0</v>
      </c>
    </row>
    <row r="99" spans="1:9" x14ac:dyDescent="0.35">
      <c r="A99" s="50"/>
      <c r="B99" s="51"/>
      <c r="C99" s="51"/>
      <c r="D99" s="51"/>
      <c r="E99" s="51"/>
      <c r="F99" s="51"/>
      <c r="G99" s="51"/>
      <c r="H99" s="51"/>
      <c r="I99" s="51"/>
    </row>
    <row r="100" spans="1:9" x14ac:dyDescent="0.35">
      <c r="A100" s="136" t="s">
        <v>105</v>
      </c>
      <c r="B100" s="136"/>
      <c r="C100" s="136"/>
      <c r="D100" s="136"/>
      <c r="E100" s="136"/>
      <c r="F100" s="136"/>
      <c r="G100" s="136"/>
      <c r="H100" s="136"/>
      <c r="I100" s="136"/>
    </row>
    <row r="101" spans="1:9" x14ac:dyDescent="0.35">
      <c r="A101" s="12">
        <v>6</v>
      </c>
      <c r="B101" s="13" t="s">
        <v>106</v>
      </c>
      <c r="C101" s="13"/>
      <c r="D101" s="13"/>
      <c r="E101" s="13"/>
      <c r="F101" s="13"/>
      <c r="G101" s="13"/>
      <c r="H101" s="12" t="s">
        <v>27</v>
      </c>
      <c r="I101" s="12" t="s">
        <v>28</v>
      </c>
    </row>
    <row r="102" spans="1:9" x14ac:dyDescent="0.35">
      <c r="A102" s="12" t="s">
        <v>3</v>
      </c>
      <c r="B102" s="5" t="s">
        <v>107</v>
      </c>
      <c r="C102" s="5"/>
      <c r="D102" s="5"/>
      <c r="E102" s="5"/>
      <c r="F102" s="5"/>
      <c r="G102" s="5"/>
      <c r="H102" s="14">
        <v>0.04</v>
      </c>
      <c r="I102" s="65">
        <f>I118*H102</f>
        <v>0</v>
      </c>
    </row>
    <row r="103" spans="1:9" x14ac:dyDescent="0.35">
      <c r="A103" s="12" t="s">
        <v>5</v>
      </c>
      <c r="B103" s="5" t="s">
        <v>108</v>
      </c>
      <c r="C103" s="5"/>
      <c r="D103" s="5"/>
      <c r="E103" s="5"/>
      <c r="F103" s="5"/>
      <c r="G103" s="5"/>
      <c r="H103" s="14">
        <v>0.05</v>
      </c>
      <c r="I103" s="65">
        <f>(I118+I102)*H103</f>
        <v>0</v>
      </c>
    </row>
    <row r="104" spans="1:9" x14ac:dyDescent="0.35">
      <c r="A104" s="12" t="s">
        <v>8</v>
      </c>
      <c r="B104" s="59" t="s">
        <v>109</v>
      </c>
      <c r="C104" s="59"/>
      <c r="D104" s="59"/>
      <c r="E104" s="59"/>
      <c r="F104" s="59"/>
      <c r="G104" s="59"/>
      <c r="H104" s="66"/>
      <c r="I104" s="67"/>
    </row>
    <row r="105" spans="1:9" x14ac:dyDescent="0.35">
      <c r="A105" s="12" t="s">
        <v>110</v>
      </c>
      <c r="B105" s="5" t="s">
        <v>111</v>
      </c>
      <c r="C105" s="5"/>
      <c r="D105" s="5"/>
      <c r="E105" s="5"/>
      <c r="F105" s="5"/>
      <c r="G105" s="5"/>
      <c r="H105" s="68">
        <v>1.6500000000000001E-2</v>
      </c>
      <c r="I105" s="65" t="e">
        <f>#REF!*H105</f>
        <v>#REF!</v>
      </c>
    </row>
    <row r="106" spans="1:9" x14ac:dyDescent="0.35">
      <c r="A106" s="12" t="s">
        <v>112</v>
      </c>
      <c r="B106" s="5" t="s">
        <v>113</v>
      </c>
      <c r="C106" s="5"/>
      <c r="D106" s="5"/>
      <c r="E106" s="5"/>
      <c r="F106" s="5"/>
      <c r="G106" s="5"/>
      <c r="H106" s="68">
        <v>7.5999999999999998E-2</v>
      </c>
      <c r="I106" s="65" t="e">
        <f>#REF!*H106</f>
        <v>#REF!</v>
      </c>
    </row>
    <row r="107" spans="1:9" x14ac:dyDescent="0.35">
      <c r="A107" s="12" t="s">
        <v>114</v>
      </c>
      <c r="B107" s="5" t="s">
        <v>115</v>
      </c>
      <c r="C107" s="5"/>
      <c r="D107" s="5"/>
      <c r="E107" s="5"/>
      <c r="F107" s="5"/>
      <c r="G107" s="5"/>
      <c r="H107" s="68">
        <v>0.05</v>
      </c>
      <c r="I107" s="65" t="e">
        <f>#REF!*H107</f>
        <v>#REF!</v>
      </c>
    </row>
    <row r="108" spans="1:9" x14ac:dyDescent="0.35">
      <c r="A108" s="13" t="s">
        <v>116</v>
      </c>
      <c r="B108" s="13"/>
      <c r="C108" s="13"/>
      <c r="D108" s="13"/>
      <c r="E108" s="13"/>
      <c r="F108" s="13"/>
      <c r="G108" s="13"/>
      <c r="H108" s="68"/>
      <c r="I108" s="27" t="e">
        <f>SUM(I102:I107)</f>
        <v>#REF!</v>
      </c>
    </row>
    <row r="109" spans="1:9" x14ac:dyDescent="0.35">
      <c r="A109" s="6"/>
      <c r="B109" s="69"/>
      <c r="C109" s="69"/>
      <c r="D109" s="69"/>
      <c r="E109" s="69"/>
      <c r="F109" s="69"/>
      <c r="G109" s="69"/>
      <c r="H109" s="69"/>
      <c r="I109" s="69"/>
    </row>
    <row r="110" spans="1:9" x14ac:dyDescent="0.35">
      <c r="A110" s="6"/>
      <c r="B110" s="6"/>
      <c r="C110" s="6"/>
      <c r="D110" s="6"/>
      <c r="E110" s="6"/>
      <c r="F110" s="6"/>
      <c r="G110" s="6"/>
      <c r="H110" s="6"/>
      <c r="I110" s="23"/>
    </row>
    <row r="111" spans="1:9" x14ac:dyDescent="0.35">
      <c r="A111" s="135" t="s">
        <v>117</v>
      </c>
      <c r="B111" s="135"/>
      <c r="C111" s="135"/>
      <c r="D111" s="135"/>
      <c r="E111" s="135"/>
      <c r="F111" s="135"/>
      <c r="G111" s="135"/>
      <c r="H111" s="135"/>
      <c r="I111" s="135"/>
    </row>
    <row r="112" spans="1:9" x14ac:dyDescent="0.35">
      <c r="A112" s="13" t="s">
        <v>118</v>
      </c>
      <c r="B112" s="13"/>
      <c r="C112" s="13"/>
      <c r="D112" s="13"/>
      <c r="E112" s="13"/>
      <c r="F112" s="13"/>
      <c r="G112" s="13"/>
      <c r="H112" s="13"/>
      <c r="I112" s="12" t="s">
        <v>28</v>
      </c>
    </row>
    <row r="113" spans="1:9" x14ac:dyDescent="0.35">
      <c r="A113" s="1" t="s">
        <v>3</v>
      </c>
      <c r="B113" s="2" t="str">
        <f>A20</f>
        <v>MÓDULO 1 - COMPOSIÇÃO DA REMUNERAÇÃO</v>
      </c>
      <c r="C113" s="2"/>
      <c r="D113" s="2"/>
      <c r="E113" s="2"/>
      <c r="F113" s="2"/>
      <c r="G113" s="2"/>
      <c r="H113" s="2"/>
      <c r="I113" s="71">
        <f>I28</f>
        <v>0</v>
      </c>
    </row>
    <row r="114" spans="1:9" x14ac:dyDescent="0.35">
      <c r="A114" s="1" t="s">
        <v>5</v>
      </c>
      <c r="B114" s="2" t="str">
        <f>A30</f>
        <v>MÓDULO 2 – ENCARGOS E BENEFÍCIOS ANUAIS, MENSAIS E DIÁRIOS</v>
      </c>
      <c r="C114" s="2"/>
      <c r="D114" s="2"/>
      <c r="E114" s="2"/>
      <c r="F114" s="2"/>
      <c r="G114" s="2"/>
      <c r="H114" s="2"/>
      <c r="I114" s="71">
        <f>I59</f>
        <v>0</v>
      </c>
    </row>
    <row r="115" spans="1:9" x14ac:dyDescent="0.35">
      <c r="A115" s="1" t="s">
        <v>8</v>
      </c>
      <c r="B115" s="2" t="str">
        <f>A61</f>
        <v>MÓDULO 3 – PROVISÃO PARA RESCISÃO</v>
      </c>
      <c r="C115" s="2"/>
      <c r="D115" s="2"/>
      <c r="E115" s="2"/>
      <c r="F115" s="2"/>
      <c r="G115" s="2"/>
      <c r="H115" s="2"/>
      <c r="I115" s="71">
        <f>I69</f>
        <v>0</v>
      </c>
    </row>
    <row r="116" spans="1:9" x14ac:dyDescent="0.35">
      <c r="A116" s="4" t="s">
        <v>10</v>
      </c>
      <c r="B116" s="2" t="str">
        <f>A71</f>
        <v>MÓDULO 4 – CUSTO DE REPOSIÇÃO DO PROFISSIONAL AUSENTE</v>
      </c>
      <c r="C116" s="2"/>
      <c r="D116" s="2"/>
      <c r="E116" s="2"/>
      <c r="F116" s="2"/>
      <c r="G116" s="2"/>
      <c r="H116" s="2"/>
      <c r="I116" s="71">
        <f>I90</f>
        <v>0</v>
      </c>
    </row>
    <row r="117" spans="1:9" x14ac:dyDescent="0.35">
      <c r="A117" s="4" t="s">
        <v>33</v>
      </c>
      <c r="B117" s="2" t="str">
        <f>A92</f>
        <v>MÓDULO 5 – INSUMOS DIVERSOS</v>
      </c>
      <c r="C117" s="2"/>
      <c r="D117" s="2"/>
      <c r="E117" s="2"/>
      <c r="F117" s="2"/>
      <c r="G117" s="2"/>
      <c r="H117" s="2"/>
      <c r="I117" s="71">
        <f>I98</f>
        <v>0</v>
      </c>
    </row>
    <row r="118" spans="1:9" x14ac:dyDescent="0.35">
      <c r="A118" s="12"/>
      <c r="B118" s="13" t="s">
        <v>119</v>
      </c>
      <c r="C118" s="13"/>
      <c r="D118" s="13"/>
      <c r="E118" s="13"/>
      <c r="F118" s="13"/>
      <c r="G118" s="13"/>
      <c r="H118" s="13"/>
      <c r="I118" s="20">
        <f>SUM(I113:I117)</f>
        <v>0</v>
      </c>
    </row>
    <row r="119" spans="1:9" x14ac:dyDescent="0.35">
      <c r="A119" s="4" t="s">
        <v>35</v>
      </c>
      <c r="B119" s="2" t="str">
        <f>A100</f>
        <v>MÓDULO 6 – CUSTOS INDIRETOS, TRIBUTOS E LUCRO</v>
      </c>
      <c r="C119" s="2"/>
      <c r="D119" s="2"/>
      <c r="E119" s="2"/>
      <c r="F119" s="2"/>
      <c r="G119" s="2"/>
      <c r="H119" s="2"/>
      <c r="I119" s="15" t="e">
        <f>I108</f>
        <v>#REF!</v>
      </c>
    </row>
    <row r="120" spans="1:9" x14ac:dyDescent="0.35">
      <c r="A120" s="13" t="s">
        <v>120</v>
      </c>
      <c r="B120" s="13"/>
      <c r="C120" s="13"/>
      <c r="D120" s="13"/>
      <c r="E120" s="13"/>
      <c r="F120" s="13"/>
      <c r="G120" s="13"/>
      <c r="H120" s="13"/>
      <c r="I120" s="20" t="e">
        <f>I118+I119</f>
        <v>#REF!</v>
      </c>
    </row>
    <row r="121" spans="1:9" x14ac:dyDescent="0.35">
      <c r="I121" s="72"/>
    </row>
    <row r="122" spans="1:9" x14ac:dyDescent="0.35">
      <c r="I122" s="22"/>
    </row>
    <row r="123" spans="1:9" ht="13.5" hidden="1" customHeight="1" x14ac:dyDescent="0.4">
      <c r="A123" s="74" t="s">
        <v>122</v>
      </c>
      <c r="B123" s="75"/>
      <c r="C123" s="74" t="s">
        <v>123</v>
      </c>
      <c r="D123" s="75"/>
      <c r="E123" s="74" t="s">
        <v>124</v>
      </c>
      <c r="F123" s="75"/>
      <c r="G123" s="76" t="s">
        <v>125</v>
      </c>
      <c r="H123" s="77" t="s">
        <v>126</v>
      </c>
      <c r="I123" s="78" t="s">
        <v>28</v>
      </c>
    </row>
    <row r="124" spans="1:9" ht="40.5" hidden="1" customHeight="1" x14ac:dyDescent="0.35">
      <c r="A124" s="79" t="s">
        <v>127</v>
      </c>
      <c r="B124" s="80"/>
      <c r="C124" s="81" t="s">
        <v>128</v>
      </c>
      <c r="D124" s="82"/>
      <c r="E124" s="83"/>
      <c r="F124" s="84"/>
      <c r="G124" s="85" t="s">
        <v>128</v>
      </c>
      <c r="H124" s="86"/>
      <c r="I124" s="87">
        <v>0</v>
      </c>
    </row>
    <row r="125" spans="1:9" ht="12.75" hidden="1" customHeight="1" x14ac:dyDescent="0.35">
      <c r="A125" s="8" t="s">
        <v>129</v>
      </c>
      <c r="B125" s="88"/>
      <c r="C125" s="89" t="s">
        <v>128</v>
      </c>
      <c r="D125" s="90"/>
      <c r="E125" s="91"/>
      <c r="F125" s="92"/>
      <c r="G125" s="93" t="s">
        <v>128</v>
      </c>
      <c r="H125" s="94"/>
      <c r="I125" s="95">
        <v>0</v>
      </c>
    </row>
    <row r="126" spans="1:9" ht="12.75" hidden="1" customHeight="1" x14ac:dyDescent="0.35">
      <c r="A126" s="8" t="s">
        <v>130</v>
      </c>
      <c r="B126" s="88"/>
      <c r="C126" s="89" t="s">
        <v>128</v>
      </c>
      <c r="D126" s="90"/>
      <c r="E126" s="91"/>
      <c r="F126" s="92"/>
      <c r="G126" s="93" t="s">
        <v>128</v>
      </c>
      <c r="H126" s="94"/>
      <c r="I126" s="95">
        <v>0</v>
      </c>
    </row>
    <row r="127" spans="1:9" ht="12.75" hidden="1" customHeight="1" x14ac:dyDescent="0.35">
      <c r="A127" s="8" t="s">
        <v>131</v>
      </c>
      <c r="B127" s="88"/>
      <c r="C127" s="89" t="s">
        <v>128</v>
      </c>
      <c r="D127" s="90"/>
      <c r="E127" s="91"/>
      <c r="F127" s="92"/>
      <c r="G127" s="93" t="s">
        <v>128</v>
      </c>
      <c r="H127" s="94"/>
      <c r="I127" s="95">
        <v>0</v>
      </c>
    </row>
    <row r="128" spans="1:9" ht="12.75" hidden="1" customHeight="1" x14ac:dyDescent="0.35">
      <c r="A128" s="96"/>
      <c r="B128" s="44"/>
      <c r="C128" s="91"/>
      <c r="D128" s="92"/>
      <c r="E128" s="91"/>
      <c r="F128" s="92"/>
      <c r="G128" s="97"/>
      <c r="H128" s="98"/>
      <c r="I128" s="95"/>
    </row>
    <row r="129" spans="1:9" ht="12.75" hidden="1" customHeight="1" x14ac:dyDescent="0.4">
      <c r="A129" s="99"/>
      <c r="B129" s="100"/>
      <c r="C129" s="101"/>
      <c r="D129" s="102"/>
      <c r="E129" s="101"/>
      <c r="F129" s="102"/>
      <c r="G129" s="103"/>
      <c r="H129" s="104"/>
      <c r="I129" s="105"/>
    </row>
    <row r="130" spans="1:9" ht="13.5" hidden="1" customHeight="1" x14ac:dyDescent="0.4">
      <c r="A130" s="106" t="s">
        <v>132</v>
      </c>
      <c r="B130" s="107"/>
      <c r="C130" s="107"/>
      <c r="D130" s="107"/>
      <c r="E130" s="107"/>
      <c r="F130" s="107"/>
      <c r="G130" s="107"/>
      <c r="H130" s="108"/>
      <c r="I130" s="109">
        <f>SUM(I128:I129)</f>
        <v>0</v>
      </c>
    </row>
    <row r="131" spans="1:9" ht="13.5" hidden="1" customHeight="1" x14ac:dyDescent="0.35"/>
    <row r="132" spans="1:9" ht="12.75" hidden="1" customHeight="1" x14ac:dyDescent="0.35">
      <c r="A132" s="6" t="s">
        <v>133</v>
      </c>
      <c r="B132" s="73" t="s">
        <v>134</v>
      </c>
      <c r="C132" s="73"/>
      <c r="D132" s="73"/>
      <c r="E132" s="73"/>
      <c r="F132" s="73"/>
      <c r="G132" s="73"/>
      <c r="H132" s="22"/>
      <c r="I132" s="22"/>
    </row>
    <row r="133" spans="1:9" ht="13.5" hidden="1" customHeight="1" x14ac:dyDescent="0.4">
      <c r="A133" s="35" t="s">
        <v>135</v>
      </c>
      <c r="B133" s="36"/>
      <c r="C133" s="36"/>
      <c r="D133" s="36"/>
      <c r="E133" s="36"/>
      <c r="F133" s="36"/>
      <c r="G133" s="36"/>
      <c r="H133" s="36"/>
      <c r="I133" s="37"/>
    </row>
    <row r="134" spans="1:9" ht="13.5" hidden="1" customHeight="1" x14ac:dyDescent="0.4">
      <c r="A134" s="110"/>
      <c r="B134" s="111" t="s">
        <v>136</v>
      </c>
      <c r="C134" s="112"/>
      <c r="D134" s="112"/>
      <c r="E134" s="112"/>
      <c r="F134" s="112"/>
      <c r="G134" s="112"/>
      <c r="H134" s="113"/>
      <c r="I134" s="78" t="s">
        <v>28</v>
      </c>
    </row>
    <row r="135" spans="1:9" ht="13.5" hidden="1" customHeight="1" x14ac:dyDescent="0.35">
      <c r="A135" s="114" t="s">
        <v>3</v>
      </c>
      <c r="B135" s="115" t="s">
        <v>137</v>
      </c>
      <c r="C135" s="116"/>
      <c r="D135" s="116"/>
      <c r="E135" s="116"/>
      <c r="F135" s="116"/>
      <c r="G135" s="116"/>
      <c r="H135" s="117"/>
      <c r="I135" s="118" t="e">
        <f>I105</f>
        <v>#REF!</v>
      </c>
    </row>
    <row r="136" spans="1:9" ht="12.75" hidden="1" customHeight="1" x14ac:dyDescent="0.35">
      <c r="A136" s="119" t="s">
        <v>5</v>
      </c>
      <c r="B136" s="120" t="s">
        <v>138</v>
      </c>
      <c r="C136" s="121"/>
      <c r="D136" s="121"/>
      <c r="E136" s="121"/>
      <c r="F136" s="121"/>
      <c r="G136" s="121"/>
      <c r="H136" s="122"/>
      <c r="I136" s="123" t="e">
        <f>#REF!</f>
        <v>#REF!</v>
      </c>
    </row>
    <row r="137" spans="1:9" ht="12.75" hidden="1" customHeight="1" x14ac:dyDescent="0.4">
      <c r="A137" s="119" t="s">
        <v>8</v>
      </c>
      <c r="B137" s="124" t="s">
        <v>139</v>
      </c>
      <c r="C137" s="125"/>
      <c r="D137" s="125"/>
      <c r="E137" s="125"/>
      <c r="F137" s="125"/>
      <c r="G137" s="125"/>
      <c r="H137" s="126"/>
      <c r="I137" s="123" t="e">
        <f>I108</f>
        <v>#REF!</v>
      </c>
    </row>
    <row r="138" spans="1:9" ht="13.5" hidden="1" customHeight="1" x14ac:dyDescent="0.4">
      <c r="A138" s="127" t="s">
        <v>140</v>
      </c>
      <c r="B138" s="128"/>
      <c r="C138" s="128"/>
      <c r="D138" s="128"/>
      <c r="E138" s="128"/>
      <c r="F138" s="128"/>
      <c r="G138" s="128"/>
      <c r="H138" s="129"/>
      <c r="I138" s="109" t="e">
        <f>SUM(I135:I137)</f>
        <v>#REF!</v>
      </c>
    </row>
    <row r="139" spans="1:9" ht="13.5" hidden="1" customHeight="1" x14ac:dyDescent="0.35">
      <c r="A139" s="6" t="s">
        <v>141</v>
      </c>
      <c r="B139" t="s">
        <v>142</v>
      </c>
    </row>
    <row r="140" spans="1:9" ht="12.75" hidden="1" customHeight="1" x14ac:dyDescent="0.35"/>
    <row r="141" spans="1:9" ht="12.75" hidden="1" customHeight="1" x14ac:dyDescent="0.35"/>
    <row r="142" spans="1:9" ht="12.75" hidden="1" customHeight="1" x14ac:dyDescent="0.35">
      <c r="A142" s="52"/>
      <c r="B142" s="52"/>
    </row>
    <row r="143" spans="1:9" x14ac:dyDescent="0.35">
      <c r="A143" s="187" t="s">
        <v>121</v>
      </c>
      <c r="B143" s="187"/>
      <c r="C143" s="187"/>
      <c r="D143" s="187"/>
      <c r="E143" s="187"/>
      <c r="F143" s="187"/>
      <c r="G143" s="187"/>
      <c r="H143" s="187"/>
      <c r="I143" s="20" t="e">
        <f>I120*12</f>
        <v>#REF!</v>
      </c>
    </row>
    <row r="144" spans="1:9" hidden="1" x14ac:dyDescent="0.35">
      <c r="A144" s="70"/>
      <c r="B144" s="52"/>
      <c r="E144" s="34"/>
      <c r="I144" s="130">
        <f>I121*12</f>
        <v>0</v>
      </c>
    </row>
    <row r="145" spans="1:9" x14ac:dyDescent="0.35">
      <c r="A145" s="34"/>
      <c r="I145" s="21"/>
    </row>
    <row r="146" spans="1:9" x14ac:dyDescent="0.35">
      <c r="A146" s="34"/>
    </row>
  </sheetData>
  <mergeCells count="150">
    <mergeCell ref="B134:H134"/>
    <mergeCell ref="B135:H135"/>
    <mergeCell ref="B136:H136"/>
    <mergeCell ref="B137:H137"/>
    <mergeCell ref="A138:H138"/>
    <mergeCell ref="A143:H143"/>
    <mergeCell ref="A129:B129"/>
    <mergeCell ref="C129:D129"/>
    <mergeCell ref="E129:F129"/>
    <mergeCell ref="A130:H130"/>
    <mergeCell ref="B132:G132"/>
    <mergeCell ref="A133:I133"/>
    <mergeCell ref="A127:B127"/>
    <mergeCell ref="C127:D127"/>
    <mergeCell ref="E127:F127"/>
    <mergeCell ref="A128:B128"/>
    <mergeCell ref="C128:D128"/>
    <mergeCell ref="E128:F128"/>
    <mergeCell ref="A125:B125"/>
    <mergeCell ref="C125:D125"/>
    <mergeCell ref="E125:F125"/>
    <mergeCell ref="A126:B126"/>
    <mergeCell ref="C126:D126"/>
    <mergeCell ref="E126:F126"/>
    <mergeCell ref="A123:B123"/>
    <mergeCell ref="C123:D123"/>
    <mergeCell ref="E123:F123"/>
    <mergeCell ref="A124:B124"/>
    <mergeCell ref="C124:D124"/>
    <mergeCell ref="E124:F124"/>
    <mergeCell ref="B116:H116"/>
    <mergeCell ref="B117:H117"/>
    <mergeCell ref="B118:H118"/>
    <mergeCell ref="B119:H119"/>
    <mergeCell ref="A120:H120"/>
    <mergeCell ref="B109:I109"/>
    <mergeCell ref="A111:I111"/>
    <mergeCell ref="A112:H112"/>
    <mergeCell ref="B113:H113"/>
    <mergeCell ref="B114:H114"/>
    <mergeCell ref="B115:H115"/>
    <mergeCell ref="B103:G103"/>
    <mergeCell ref="B104:G104"/>
    <mergeCell ref="B105:G105"/>
    <mergeCell ref="B106:G106"/>
    <mergeCell ref="B107:G107"/>
    <mergeCell ref="A108:G108"/>
    <mergeCell ref="B97:G97"/>
    <mergeCell ref="A98:G98"/>
    <mergeCell ref="A99:I99"/>
    <mergeCell ref="A100:I100"/>
    <mergeCell ref="B101:G101"/>
    <mergeCell ref="B102:G102"/>
    <mergeCell ref="A91:I91"/>
    <mergeCell ref="A92:I92"/>
    <mergeCell ref="B93:G93"/>
    <mergeCell ref="B94:G94"/>
    <mergeCell ref="B95:G95"/>
    <mergeCell ref="B96:G96"/>
    <mergeCell ref="A85:I85"/>
    <mergeCell ref="A86:I86"/>
    <mergeCell ref="A87:H87"/>
    <mergeCell ref="B88:H88"/>
    <mergeCell ref="B89:H89"/>
    <mergeCell ref="A90:H90"/>
    <mergeCell ref="B79:G79"/>
    <mergeCell ref="A80:G80"/>
    <mergeCell ref="A81:I81"/>
    <mergeCell ref="A82:G82"/>
    <mergeCell ref="B83:G83"/>
    <mergeCell ref="A84:G84"/>
    <mergeCell ref="B73:G73"/>
    <mergeCell ref="B74:G74"/>
    <mergeCell ref="B75:G75"/>
    <mergeCell ref="B76:G76"/>
    <mergeCell ref="B77:G77"/>
    <mergeCell ref="B78:G78"/>
    <mergeCell ref="B67:G67"/>
    <mergeCell ref="B68:G68"/>
    <mergeCell ref="A69:G69"/>
    <mergeCell ref="A70:I70"/>
    <mergeCell ref="A71:I71"/>
    <mergeCell ref="A72:G72"/>
    <mergeCell ref="B62:G62"/>
    <mergeCell ref="B63:G63"/>
    <mergeCell ref="B64:G64"/>
    <mergeCell ref="B65:G65"/>
    <mergeCell ref="B66:G66"/>
    <mergeCell ref="B56:H56"/>
    <mergeCell ref="B57:H57"/>
    <mergeCell ref="B58:H58"/>
    <mergeCell ref="A59:H59"/>
    <mergeCell ref="A60:I60"/>
    <mergeCell ref="A61:I61"/>
    <mergeCell ref="A52:H52"/>
    <mergeCell ref="A53:I53"/>
    <mergeCell ref="A54:I54"/>
    <mergeCell ref="A55:H55"/>
    <mergeCell ref="B48:G48"/>
    <mergeCell ref="B49:G49"/>
    <mergeCell ref="B50:G50"/>
    <mergeCell ref="B51:G51"/>
    <mergeCell ref="B44:G44"/>
    <mergeCell ref="A45:G45"/>
    <mergeCell ref="A46:I46"/>
    <mergeCell ref="A47:G47"/>
    <mergeCell ref="B38:G38"/>
    <mergeCell ref="B39:G39"/>
    <mergeCell ref="B40:G40"/>
    <mergeCell ref="B41:G41"/>
    <mergeCell ref="B42:G42"/>
    <mergeCell ref="B43:G43"/>
    <mergeCell ref="B32:G32"/>
    <mergeCell ref="B33:G33"/>
    <mergeCell ref="A34:G34"/>
    <mergeCell ref="A35:I35"/>
    <mergeCell ref="A36:G36"/>
    <mergeCell ref="B37:G37"/>
    <mergeCell ref="B25:G25"/>
    <mergeCell ref="B26:G26"/>
    <mergeCell ref="B27:G27"/>
    <mergeCell ref="A28:H28"/>
    <mergeCell ref="A30:I30"/>
    <mergeCell ref="A31:G31"/>
    <mergeCell ref="A19:I19"/>
    <mergeCell ref="A20:I20"/>
    <mergeCell ref="B21:G21"/>
    <mergeCell ref="B22:G22"/>
    <mergeCell ref="B23:G23"/>
    <mergeCell ref="B24:G24"/>
    <mergeCell ref="A13:I13"/>
    <mergeCell ref="B14:H14"/>
    <mergeCell ref="B15:H15"/>
    <mergeCell ref="B16:H16"/>
    <mergeCell ref="B17:H17"/>
    <mergeCell ref="B18:H18"/>
    <mergeCell ref="B7:H7"/>
    <mergeCell ref="A9:I9"/>
    <mergeCell ref="A10:B10"/>
    <mergeCell ref="C10:D10"/>
    <mergeCell ref="E10:I10"/>
    <mergeCell ref="A11:B11"/>
    <mergeCell ref="C11:D11"/>
    <mergeCell ref="E11:I11"/>
    <mergeCell ref="A1:I1"/>
    <mergeCell ref="A2:I2"/>
    <mergeCell ref="A3:I3"/>
    <mergeCell ref="B4:H4"/>
    <mergeCell ref="B5:H5"/>
    <mergeCell ref="B6:H6"/>
  </mergeCells>
  <pageMargins left="0.31496062992125984" right="0.31496062992125984" top="0.39370078740157483" bottom="0.3937007874015748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49C48-927A-44F5-BA7C-355578CFB235}">
  <dimension ref="A1:V145"/>
  <sheetViews>
    <sheetView view="pageBreakPreview" topLeftCell="A95" zoomScaleNormal="100" zoomScaleSheetLayoutView="100" workbookViewId="0">
      <selection activeCell="I79" sqref="I79"/>
    </sheetView>
  </sheetViews>
  <sheetFormatPr defaultRowHeight="14.5" x14ac:dyDescent="0.35"/>
  <cols>
    <col min="1" max="1" width="10" bestFit="1" customWidth="1"/>
    <col min="5" max="5" width="10.81640625" bestFit="1" customWidth="1"/>
    <col min="7" max="7" width="26.26953125" customWidth="1"/>
    <col min="8" max="8" width="8.81640625" customWidth="1"/>
    <col min="9" max="9" width="17.81640625" customWidth="1"/>
    <col min="10" max="11" width="9.1796875" customWidth="1"/>
  </cols>
  <sheetData>
    <row r="1" spans="1:9" x14ac:dyDescent="0.35">
      <c r="A1" s="142" t="s">
        <v>150</v>
      </c>
      <c r="B1" s="142"/>
      <c r="C1" s="142"/>
      <c r="D1" s="142"/>
      <c r="E1" s="142"/>
      <c r="F1" s="142"/>
      <c r="G1" s="142"/>
      <c r="H1" s="142"/>
      <c r="I1" s="142"/>
    </row>
    <row r="2" spans="1:9" ht="42.75" customHeight="1" x14ac:dyDescent="0.35">
      <c r="A2" s="133" t="s">
        <v>1</v>
      </c>
      <c r="B2" s="133"/>
      <c r="C2" s="133"/>
      <c r="D2" s="133"/>
      <c r="E2" s="133"/>
      <c r="F2" s="133"/>
      <c r="G2" s="133"/>
      <c r="H2" s="133"/>
      <c r="I2" s="133"/>
    </row>
    <row r="3" spans="1:9" x14ac:dyDescent="0.35">
      <c r="A3" s="134" t="s">
        <v>2</v>
      </c>
      <c r="B3" s="134"/>
      <c r="C3" s="134"/>
      <c r="D3" s="134"/>
      <c r="E3" s="134"/>
      <c r="F3" s="134"/>
      <c r="G3" s="134"/>
      <c r="H3" s="134"/>
      <c r="I3" s="134"/>
    </row>
    <row r="4" spans="1:9" x14ac:dyDescent="0.35">
      <c r="A4" s="1" t="s">
        <v>3</v>
      </c>
      <c r="B4" s="2" t="s">
        <v>4</v>
      </c>
      <c r="C4" s="2"/>
      <c r="D4" s="2"/>
      <c r="E4" s="2"/>
      <c r="F4" s="2"/>
      <c r="G4" s="2"/>
      <c r="H4" s="2"/>
      <c r="I4" s="3"/>
    </row>
    <row r="5" spans="1:9" x14ac:dyDescent="0.35">
      <c r="A5" s="1" t="s">
        <v>5</v>
      </c>
      <c r="B5" s="2" t="s">
        <v>6</v>
      </c>
      <c r="C5" s="2"/>
      <c r="D5" s="2"/>
      <c r="E5" s="2"/>
      <c r="F5" s="2"/>
      <c r="G5" s="2"/>
      <c r="H5" s="2"/>
      <c r="I5" s="4" t="s">
        <v>7</v>
      </c>
    </row>
    <row r="6" spans="1:9" x14ac:dyDescent="0.35">
      <c r="A6" s="1" t="s">
        <v>8</v>
      </c>
      <c r="B6" s="5" t="s">
        <v>9</v>
      </c>
      <c r="C6" s="5"/>
      <c r="D6" s="5"/>
      <c r="E6" s="5"/>
      <c r="F6" s="5"/>
      <c r="G6" s="5"/>
      <c r="H6" s="5"/>
      <c r="I6" s="1">
        <v>2023</v>
      </c>
    </row>
    <row r="7" spans="1:9" x14ac:dyDescent="0.35">
      <c r="A7" s="1" t="s">
        <v>10</v>
      </c>
      <c r="B7" s="2" t="s">
        <v>11</v>
      </c>
      <c r="C7" s="2"/>
      <c r="D7" s="2"/>
      <c r="E7" s="2"/>
      <c r="F7" s="2"/>
      <c r="G7" s="2"/>
      <c r="H7" s="2"/>
      <c r="I7" s="1">
        <v>12</v>
      </c>
    </row>
    <row r="8" spans="1:9" x14ac:dyDescent="0.35">
      <c r="A8" s="6"/>
      <c r="B8" s="7"/>
      <c r="C8" s="7"/>
      <c r="D8" s="7"/>
      <c r="E8" s="7"/>
      <c r="F8" s="7"/>
      <c r="G8" s="7"/>
      <c r="H8" s="6"/>
      <c r="I8" s="6"/>
    </row>
    <row r="9" spans="1:9" x14ac:dyDescent="0.35">
      <c r="A9" s="135" t="s">
        <v>12</v>
      </c>
      <c r="B9" s="135"/>
      <c r="C9" s="135"/>
      <c r="D9" s="135"/>
      <c r="E9" s="135"/>
      <c r="F9" s="135"/>
      <c r="G9" s="135"/>
      <c r="H9" s="135"/>
      <c r="I9" s="135"/>
    </row>
    <row r="10" spans="1:9" x14ac:dyDescent="0.35">
      <c r="A10" s="8" t="s">
        <v>13</v>
      </c>
      <c r="B10" s="8"/>
      <c r="C10" s="8" t="s">
        <v>14</v>
      </c>
      <c r="D10" s="8"/>
      <c r="E10" s="8" t="s">
        <v>15</v>
      </c>
      <c r="F10" s="8"/>
      <c r="G10" s="8"/>
      <c r="H10" s="8"/>
      <c r="I10" s="8"/>
    </row>
    <row r="11" spans="1:9" x14ac:dyDescent="0.35">
      <c r="A11" s="8" t="s">
        <v>151</v>
      </c>
      <c r="B11" s="8"/>
      <c r="C11" s="9" t="s">
        <v>17</v>
      </c>
      <c r="D11" s="8"/>
      <c r="E11" s="9"/>
      <c r="F11" s="8"/>
      <c r="G11" s="8"/>
      <c r="H11" s="8"/>
      <c r="I11" s="8"/>
    </row>
    <row r="12" spans="1:9" x14ac:dyDescent="0.35">
      <c r="A12" s="6"/>
      <c r="B12" s="7"/>
      <c r="C12" s="7"/>
      <c r="D12" s="7"/>
      <c r="E12" s="7"/>
      <c r="F12" s="7"/>
      <c r="G12" s="7"/>
      <c r="H12" s="6"/>
      <c r="I12" s="6"/>
    </row>
    <row r="13" spans="1:9" x14ac:dyDescent="0.35">
      <c r="A13" s="135" t="s">
        <v>18</v>
      </c>
      <c r="B13" s="135"/>
      <c r="C13" s="135"/>
      <c r="D13" s="135"/>
      <c r="E13" s="135"/>
      <c r="F13" s="135"/>
      <c r="G13" s="135"/>
      <c r="H13" s="135"/>
      <c r="I13" s="135"/>
    </row>
    <row r="14" spans="1:9" x14ac:dyDescent="0.35">
      <c r="A14" s="1">
        <v>1</v>
      </c>
      <c r="B14" s="2" t="s">
        <v>19</v>
      </c>
      <c r="C14" s="2"/>
      <c r="D14" s="2"/>
      <c r="E14" s="2"/>
      <c r="F14" s="2"/>
      <c r="G14" s="2"/>
      <c r="H14" s="2"/>
      <c r="I14" s="1" t="s">
        <v>149</v>
      </c>
    </row>
    <row r="15" spans="1:9" x14ac:dyDescent="0.35">
      <c r="A15" s="1">
        <v>2</v>
      </c>
      <c r="B15" s="5" t="s">
        <v>21</v>
      </c>
      <c r="C15" s="5"/>
      <c r="D15" s="5"/>
      <c r="E15" s="5"/>
      <c r="F15" s="5"/>
      <c r="G15" s="5"/>
      <c r="H15" s="5"/>
      <c r="I15" s="1"/>
    </row>
    <row r="16" spans="1:9" x14ac:dyDescent="0.35">
      <c r="A16" s="1">
        <v>3</v>
      </c>
      <c r="B16" s="2" t="s">
        <v>22</v>
      </c>
      <c r="C16" s="2"/>
      <c r="D16" s="2"/>
      <c r="E16" s="2"/>
      <c r="F16" s="2"/>
      <c r="G16" s="2"/>
      <c r="H16" s="2"/>
      <c r="I16" s="141"/>
    </row>
    <row r="17" spans="1:9" x14ac:dyDescent="0.35">
      <c r="A17" s="1">
        <v>4</v>
      </c>
      <c r="B17" s="2" t="s">
        <v>23</v>
      </c>
      <c r="C17" s="2"/>
      <c r="D17" s="2"/>
      <c r="E17" s="2"/>
      <c r="F17" s="2"/>
      <c r="G17" s="2"/>
      <c r="H17" s="2"/>
      <c r="I17" s="1"/>
    </row>
    <row r="18" spans="1:9" x14ac:dyDescent="0.35">
      <c r="A18" s="1">
        <v>5</v>
      </c>
      <c r="B18" s="2" t="s">
        <v>24</v>
      </c>
      <c r="C18" s="2"/>
      <c r="D18" s="2"/>
      <c r="E18" s="2"/>
      <c r="F18" s="2"/>
      <c r="G18" s="2"/>
      <c r="H18" s="2"/>
      <c r="I18" s="3"/>
    </row>
    <row r="19" spans="1:9" x14ac:dyDescent="0.35">
      <c r="A19" s="11"/>
      <c r="B19" s="11"/>
      <c r="C19" s="11"/>
      <c r="D19" s="11"/>
      <c r="E19" s="11"/>
      <c r="F19" s="11"/>
      <c r="G19" s="11"/>
      <c r="H19" s="11"/>
      <c r="I19" s="11"/>
    </row>
    <row r="20" spans="1:9" x14ac:dyDescent="0.35">
      <c r="A20" s="136" t="s">
        <v>25</v>
      </c>
      <c r="B20" s="136"/>
      <c r="C20" s="136"/>
      <c r="D20" s="136"/>
      <c r="E20" s="136"/>
      <c r="F20" s="136"/>
      <c r="G20" s="136"/>
      <c r="H20" s="136"/>
      <c r="I20" s="136"/>
    </row>
    <row r="21" spans="1:9" x14ac:dyDescent="0.35">
      <c r="A21" s="12">
        <v>1</v>
      </c>
      <c r="B21" s="13" t="s">
        <v>26</v>
      </c>
      <c r="C21" s="13"/>
      <c r="D21" s="13"/>
      <c r="E21" s="13"/>
      <c r="F21" s="13"/>
      <c r="G21" s="13"/>
      <c r="H21" s="12" t="s">
        <v>27</v>
      </c>
      <c r="I21" s="12" t="s">
        <v>28</v>
      </c>
    </row>
    <row r="22" spans="1:9" x14ac:dyDescent="0.35">
      <c r="A22" s="12" t="s">
        <v>3</v>
      </c>
      <c r="B22" s="5" t="s">
        <v>29</v>
      </c>
      <c r="C22" s="5"/>
      <c r="D22" s="5"/>
      <c r="E22" s="5"/>
      <c r="F22" s="5"/>
      <c r="G22" s="5"/>
      <c r="H22" s="14">
        <v>1</v>
      </c>
      <c r="I22" s="140">
        <v>0</v>
      </c>
    </row>
    <row r="23" spans="1:9" x14ac:dyDescent="0.35">
      <c r="A23" s="12" t="s">
        <v>5</v>
      </c>
      <c r="B23" s="5" t="s">
        <v>30</v>
      </c>
      <c r="C23" s="5"/>
      <c r="D23" s="5"/>
      <c r="E23" s="5"/>
      <c r="F23" s="5"/>
      <c r="G23" s="5"/>
      <c r="H23" s="16">
        <v>0</v>
      </c>
      <c r="I23" s="17">
        <f>I22*H23</f>
        <v>0</v>
      </c>
    </row>
    <row r="24" spans="1:9" x14ac:dyDescent="0.35">
      <c r="A24" s="12" t="s">
        <v>8</v>
      </c>
      <c r="B24" s="5" t="s">
        <v>31</v>
      </c>
      <c r="C24" s="5"/>
      <c r="D24" s="5"/>
      <c r="E24" s="5"/>
      <c r="F24" s="5"/>
      <c r="G24" s="5"/>
      <c r="H24" s="16">
        <v>0</v>
      </c>
      <c r="I24" s="17">
        <f>I22*H24</f>
        <v>0</v>
      </c>
    </row>
    <row r="25" spans="1:9" x14ac:dyDescent="0.35">
      <c r="A25" s="12" t="s">
        <v>10</v>
      </c>
      <c r="B25" s="5" t="s">
        <v>32</v>
      </c>
      <c r="C25" s="5"/>
      <c r="D25" s="5"/>
      <c r="E25" s="5"/>
      <c r="F25" s="5"/>
      <c r="G25" s="5"/>
      <c r="H25" s="16">
        <v>0</v>
      </c>
      <c r="I25" s="17">
        <v>0</v>
      </c>
    </row>
    <row r="26" spans="1:9" x14ac:dyDescent="0.35">
      <c r="A26" s="12" t="s">
        <v>33</v>
      </c>
      <c r="B26" s="5" t="s">
        <v>34</v>
      </c>
      <c r="C26" s="5"/>
      <c r="D26" s="5"/>
      <c r="E26" s="5"/>
      <c r="F26" s="5"/>
      <c r="G26" s="5"/>
      <c r="H26" s="18">
        <v>0</v>
      </c>
      <c r="I26" s="17">
        <v>0</v>
      </c>
    </row>
    <row r="27" spans="1:9" x14ac:dyDescent="0.35">
      <c r="A27" s="12" t="s">
        <v>35</v>
      </c>
      <c r="B27" s="5" t="s">
        <v>36</v>
      </c>
      <c r="C27" s="5"/>
      <c r="D27" s="5"/>
      <c r="E27" s="5"/>
      <c r="F27" s="5"/>
      <c r="G27" s="5"/>
      <c r="H27" s="16">
        <v>0</v>
      </c>
      <c r="I27" s="17">
        <v>0</v>
      </c>
    </row>
    <row r="28" spans="1:9" x14ac:dyDescent="0.35">
      <c r="A28" s="13" t="s">
        <v>37</v>
      </c>
      <c r="B28" s="13"/>
      <c r="C28" s="13"/>
      <c r="D28" s="13"/>
      <c r="E28" s="13"/>
      <c r="F28" s="13"/>
      <c r="G28" s="13"/>
      <c r="H28" s="13"/>
      <c r="I28" s="20">
        <f>SUM(I22:I27)</f>
        <v>0</v>
      </c>
    </row>
    <row r="29" spans="1:9" x14ac:dyDescent="0.35">
      <c r="A29" s="22"/>
      <c r="B29" s="22"/>
      <c r="C29" s="22"/>
      <c r="D29" s="22"/>
      <c r="E29" s="22"/>
      <c r="F29" s="22"/>
      <c r="G29" s="22"/>
      <c r="H29" s="22"/>
      <c r="I29" s="23"/>
    </row>
    <row r="30" spans="1:9" x14ac:dyDescent="0.35">
      <c r="A30" s="136" t="s">
        <v>38</v>
      </c>
      <c r="B30" s="136"/>
      <c r="C30" s="136"/>
      <c r="D30" s="136"/>
      <c r="E30" s="136"/>
      <c r="F30" s="136"/>
      <c r="G30" s="136"/>
      <c r="H30" s="136"/>
      <c r="I30" s="136"/>
    </row>
    <row r="31" spans="1:9" x14ac:dyDescent="0.35">
      <c r="A31" s="13" t="s">
        <v>39</v>
      </c>
      <c r="B31" s="13"/>
      <c r="C31" s="13"/>
      <c r="D31" s="13"/>
      <c r="E31" s="13"/>
      <c r="F31" s="13"/>
      <c r="G31" s="13"/>
      <c r="H31" s="12" t="s">
        <v>27</v>
      </c>
      <c r="I31" s="12" t="s">
        <v>28</v>
      </c>
    </row>
    <row r="32" spans="1:9" x14ac:dyDescent="0.35">
      <c r="A32" s="12" t="s">
        <v>3</v>
      </c>
      <c r="B32" s="5" t="s">
        <v>40</v>
      </c>
      <c r="C32" s="5"/>
      <c r="D32" s="5"/>
      <c r="E32" s="5"/>
      <c r="F32" s="5"/>
      <c r="G32" s="5"/>
      <c r="H32" s="24">
        <v>8.3299999999999999E-2</v>
      </c>
      <c r="I32" s="17">
        <f>I28/12</f>
        <v>0</v>
      </c>
    </row>
    <row r="33" spans="1:9" x14ac:dyDescent="0.35">
      <c r="A33" s="12" t="s">
        <v>5</v>
      </c>
      <c r="B33" s="5" t="s">
        <v>41</v>
      </c>
      <c r="C33" s="5"/>
      <c r="D33" s="5"/>
      <c r="E33" s="5"/>
      <c r="F33" s="5"/>
      <c r="G33" s="5"/>
      <c r="H33" s="25"/>
      <c r="I33" s="17">
        <f>(I28/12)+ (I28/3)/12</f>
        <v>0</v>
      </c>
    </row>
    <row r="34" spans="1:9" x14ac:dyDescent="0.35">
      <c r="A34" s="13" t="s">
        <v>42</v>
      </c>
      <c r="B34" s="13"/>
      <c r="C34" s="13"/>
      <c r="D34" s="13"/>
      <c r="E34" s="13"/>
      <c r="F34" s="13"/>
      <c r="G34" s="13"/>
      <c r="H34" s="26"/>
      <c r="I34" s="27">
        <f>SUM(I32:I33)</f>
        <v>0</v>
      </c>
    </row>
    <row r="35" spans="1:9" x14ac:dyDescent="0.35">
      <c r="A35" s="28"/>
      <c r="B35" s="29"/>
      <c r="C35" s="29"/>
      <c r="D35" s="29"/>
      <c r="E35" s="29"/>
      <c r="F35" s="29"/>
      <c r="G35" s="29"/>
      <c r="H35" s="29"/>
      <c r="I35" s="29"/>
    </row>
    <row r="36" spans="1:9" x14ac:dyDescent="0.35">
      <c r="A36" s="13" t="s">
        <v>43</v>
      </c>
      <c r="B36" s="13"/>
      <c r="C36" s="13"/>
      <c r="D36" s="13"/>
      <c r="E36" s="13"/>
      <c r="F36" s="13"/>
      <c r="G36" s="13"/>
      <c r="H36" s="12" t="s">
        <v>27</v>
      </c>
      <c r="I36" s="12" t="s">
        <v>28</v>
      </c>
    </row>
    <row r="37" spans="1:9" x14ac:dyDescent="0.35">
      <c r="A37" s="12" t="s">
        <v>3</v>
      </c>
      <c r="B37" s="5" t="s">
        <v>44</v>
      </c>
      <c r="C37" s="5"/>
      <c r="D37" s="5"/>
      <c r="E37" s="5"/>
      <c r="F37" s="5"/>
      <c r="G37" s="5"/>
      <c r="H37" s="30">
        <v>0.2</v>
      </c>
      <c r="I37" s="15">
        <f>(I28+I34)*H37</f>
        <v>0</v>
      </c>
    </row>
    <row r="38" spans="1:9" x14ac:dyDescent="0.35">
      <c r="A38" s="12" t="s">
        <v>5</v>
      </c>
      <c r="B38" s="5" t="s">
        <v>45</v>
      </c>
      <c r="C38" s="5"/>
      <c r="D38" s="5"/>
      <c r="E38" s="5"/>
      <c r="F38" s="5"/>
      <c r="G38" s="5"/>
      <c r="H38" s="30">
        <v>2.5000000000000001E-2</v>
      </c>
      <c r="I38" s="17">
        <f>(I28+I34)*H38</f>
        <v>0</v>
      </c>
    </row>
    <row r="39" spans="1:9" x14ac:dyDescent="0.35">
      <c r="A39" s="12" t="s">
        <v>8</v>
      </c>
      <c r="B39" s="5" t="s">
        <v>46</v>
      </c>
      <c r="C39" s="5"/>
      <c r="D39" s="5"/>
      <c r="E39" s="5"/>
      <c r="F39" s="5"/>
      <c r="G39" s="5"/>
      <c r="H39" s="30">
        <v>0.06</v>
      </c>
      <c r="I39" s="17">
        <f>(I28+I34)*H39</f>
        <v>0</v>
      </c>
    </row>
    <row r="40" spans="1:9" x14ac:dyDescent="0.35">
      <c r="A40" s="12" t="s">
        <v>10</v>
      </c>
      <c r="B40" s="5" t="s">
        <v>47</v>
      </c>
      <c r="C40" s="5"/>
      <c r="D40" s="5"/>
      <c r="E40" s="5"/>
      <c r="F40" s="5"/>
      <c r="G40" s="5"/>
      <c r="H40" s="30">
        <v>1.4999999999999999E-2</v>
      </c>
      <c r="I40" s="17">
        <f>(I28+I34)*H40</f>
        <v>0</v>
      </c>
    </row>
    <row r="41" spans="1:9" x14ac:dyDescent="0.35">
      <c r="A41" s="12" t="s">
        <v>33</v>
      </c>
      <c r="B41" s="5" t="s">
        <v>48</v>
      </c>
      <c r="C41" s="5"/>
      <c r="D41" s="5"/>
      <c r="E41" s="5"/>
      <c r="F41" s="5"/>
      <c r="G41" s="5"/>
      <c r="H41" s="30">
        <v>0.01</v>
      </c>
      <c r="I41" s="17">
        <f>(I28+I34)*H41</f>
        <v>0</v>
      </c>
    </row>
    <row r="42" spans="1:9" x14ac:dyDescent="0.35">
      <c r="A42" s="12" t="s">
        <v>35</v>
      </c>
      <c r="B42" s="5" t="s">
        <v>49</v>
      </c>
      <c r="C42" s="5"/>
      <c r="D42" s="5"/>
      <c r="E42" s="5"/>
      <c r="F42" s="5"/>
      <c r="G42" s="5"/>
      <c r="H42" s="30">
        <v>6.0000000000000001E-3</v>
      </c>
      <c r="I42" s="17">
        <f>(I28+I34)*H42</f>
        <v>0</v>
      </c>
    </row>
    <row r="43" spans="1:9" x14ac:dyDescent="0.35">
      <c r="A43" s="12" t="s">
        <v>50</v>
      </c>
      <c r="B43" s="5" t="s">
        <v>51</v>
      </c>
      <c r="C43" s="5"/>
      <c r="D43" s="5"/>
      <c r="E43" s="5"/>
      <c r="F43" s="5"/>
      <c r="G43" s="5"/>
      <c r="H43" s="30">
        <v>2E-3</v>
      </c>
      <c r="I43" s="17">
        <f>(I28+I34)*H43</f>
        <v>0</v>
      </c>
    </row>
    <row r="44" spans="1:9" x14ac:dyDescent="0.35">
      <c r="A44" s="12" t="s">
        <v>52</v>
      </c>
      <c r="B44" s="5" t="s">
        <v>53</v>
      </c>
      <c r="C44" s="5"/>
      <c r="D44" s="5"/>
      <c r="E44" s="5"/>
      <c r="F44" s="5"/>
      <c r="G44" s="5"/>
      <c r="H44" s="30">
        <v>0.08</v>
      </c>
      <c r="I44" s="17">
        <f>(I28+I34)*H44</f>
        <v>0</v>
      </c>
    </row>
    <row r="45" spans="1:9" x14ac:dyDescent="0.35">
      <c r="A45" s="13" t="s">
        <v>54</v>
      </c>
      <c r="B45" s="13"/>
      <c r="C45" s="13"/>
      <c r="D45" s="13"/>
      <c r="E45" s="13"/>
      <c r="F45" s="13"/>
      <c r="G45" s="13"/>
      <c r="H45" s="31">
        <f>SUM(H37:H44)</f>
        <v>0.39800000000000008</v>
      </c>
      <c r="I45" s="20">
        <f>SUM(I37:I44)</f>
        <v>0</v>
      </c>
    </row>
    <row r="46" spans="1:9" x14ac:dyDescent="0.35">
      <c r="A46" s="32"/>
      <c r="B46" s="32"/>
      <c r="C46" s="32"/>
      <c r="D46" s="32"/>
      <c r="E46" s="32"/>
      <c r="F46" s="32"/>
      <c r="G46" s="32"/>
      <c r="H46" s="32"/>
      <c r="I46" s="33"/>
    </row>
    <row r="47" spans="1:9" x14ac:dyDescent="0.35">
      <c r="A47" s="13" t="s">
        <v>55</v>
      </c>
      <c r="B47" s="13"/>
      <c r="C47" s="13"/>
      <c r="D47" s="13"/>
      <c r="E47" s="13"/>
      <c r="F47" s="13"/>
      <c r="G47" s="13"/>
      <c r="H47" s="26"/>
      <c r="I47" s="12" t="s">
        <v>28</v>
      </c>
    </row>
    <row r="48" spans="1:9" ht="20.5" customHeight="1" x14ac:dyDescent="0.35">
      <c r="A48" s="12" t="s">
        <v>3</v>
      </c>
      <c r="B48" s="38" t="s">
        <v>56</v>
      </c>
      <c r="C48" s="38"/>
      <c r="D48" s="38"/>
      <c r="E48" s="38"/>
      <c r="F48" s="38"/>
      <c r="G48" s="38"/>
      <c r="H48" s="4" t="s">
        <v>57</v>
      </c>
      <c r="I48" s="39">
        <v>0</v>
      </c>
    </row>
    <row r="49" spans="1:9" ht="20.5" customHeight="1" x14ac:dyDescent="0.35">
      <c r="A49" s="12" t="s">
        <v>5</v>
      </c>
      <c r="B49" s="41" t="s">
        <v>58</v>
      </c>
      <c r="C49" s="42"/>
      <c r="D49" s="42"/>
      <c r="E49" s="42"/>
      <c r="F49" s="42"/>
      <c r="G49" s="43"/>
      <c r="H49" s="4" t="s">
        <v>57</v>
      </c>
      <c r="I49" s="39">
        <v>0</v>
      </c>
    </row>
    <row r="50" spans="1:9" ht="16.5" customHeight="1" x14ac:dyDescent="0.35">
      <c r="A50" s="12" t="s">
        <v>8</v>
      </c>
      <c r="B50" s="38" t="s">
        <v>59</v>
      </c>
      <c r="C50" s="38"/>
      <c r="D50" s="38"/>
      <c r="E50" s="38"/>
      <c r="F50" s="38"/>
      <c r="G50" s="38"/>
      <c r="H50" s="4" t="s">
        <v>57</v>
      </c>
      <c r="I50" s="39">
        <v>0</v>
      </c>
    </row>
    <row r="51" spans="1:9" x14ac:dyDescent="0.35">
      <c r="A51" s="12" t="s">
        <v>10</v>
      </c>
      <c r="B51" s="38" t="s">
        <v>152</v>
      </c>
      <c r="C51" s="38"/>
      <c r="D51" s="38"/>
      <c r="E51" s="38"/>
      <c r="F51" s="38"/>
      <c r="G51" s="38"/>
      <c r="H51" s="4" t="s">
        <v>57</v>
      </c>
      <c r="I51" s="39">
        <v>0</v>
      </c>
    </row>
    <row r="52" spans="1:9" x14ac:dyDescent="0.35">
      <c r="A52" s="13" t="s">
        <v>61</v>
      </c>
      <c r="B52" s="13"/>
      <c r="C52" s="13"/>
      <c r="D52" s="13"/>
      <c r="E52" s="13"/>
      <c r="F52" s="13"/>
      <c r="G52" s="13"/>
      <c r="H52" s="13"/>
      <c r="I52" s="20">
        <f>SUM(I48:I51)</f>
        <v>0</v>
      </c>
    </row>
    <row r="53" spans="1:9" x14ac:dyDescent="0.35">
      <c r="A53" s="32"/>
      <c r="B53" s="32"/>
      <c r="C53" s="32"/>
      <c r="D53" s="32"/>
      <c r="E53" s="32"/>
      <c r="F53" s="32"/>
      <c r="G53" s="32"/>
      <c r="H53" s="32"/>
      <c r="I53" s="33"/>
    </row>
    <row r="54" spans="1:9" x14ac:dyDescent="0.35">
      <c r="A54" s="137" t="s">
        <v>62</v>
      </c>
      <c r="B54" s="138"/>
      <c r="C54" s="138"/>
      <c r="D54" s="138"/>
      <c r="E54" s="138"/>
      <c r="F54" s="138"/>
      <c r="G54" s="138"/>
      <c r="H54" s="138"/>
      <c r="I54" s="139"/>
    </row>
    <row r="55" spans="1:9" x14ac:dyDescent="0.35">
      <c r="A55" s="44" t="s">
        <v>63</v>
      </c>
      <c r="B55" s="45"/>
      <c r="C55" s="45"/>
      <c r="D55" s="45"/>
      <c r="E55" s="45"/>
      <c r="F55" s="45"/>
      <c r="G55" s="45"/>
      <c r="H55" s="46"/>
      <c r="I55" s="12" t="s">
        <v>28</v>
      </c>
    </row>
    <row r="56" spans="1:9" x14ac:dyDescent="0.35">
      <c r="A56" s="12" t="s">
        <v>64</v>
      </c>
      <c r="B56" s="47" t="s">
        <v>65</v>
      </c>
      <c r="C56" s="48"/>
      <c r="D56" s="48"/>
      <c r="E56" s="48"/>
      <c r="F56" s="48"/>
      <c r="G56" s="48"/>
      <c r="H56" s="49"/>
      <c r="I56" s="17">
        <f>I34</f>
        <v>0</v>
      </c>
    </row>
    <row r="57" spans="1:9" x14ac:dyDescent="0.35">
      <c r="A57" s="12" t="s">
        <v>66</v>
      </c>
      <c r="B57" s="9" t="s">
        <v>67</v>
      </c>
      <c r="C57" s="9"/>
      <c r="D57" s="9"/>
      <c r="E57" s="9"/>
      <c r="F57" s="9"/>
      <c r="G57" s="9"/>
      <c r="H57" s="9"/>
      <c r="I57" s="15">
        <f>I45</f>
        <v>0</v>
      </c>
    </row>
    <row r="58" spans="1:9" x14ac:dyDescent="0.35">
      <c r="A58" s="12" t="s">
        <v>68</v>
      </c>
      <c r="B58" s="9" t="s">
        <v>69</v>
      </c>
      <c r="C58" s="9"/>
      <c r="D58" s="9"/>
      <c r="E58" s="9"/>
      <c r="F58" s="9"/>
      <c r="G58" s="9"/>
      <c r="H58" s="9"/>
      <c r="I58" s="15">
        <f>I52</f>
        <v>0</v>
      </c>
    </row>
    <row r="59" spans="1:9" x14ac:dyDescent="0.35">
      <c r="A59" s="13" t="s">
        <v>70</v>
      </c>
      <c r="B59" s="13"/>
      <c r="C59" s="13"/>
      <c r="D59" s="13"/>
      <c r="E59" s="13"/>
      <c r="F59" s="13"/>
      <c r="G59" s="13"/>
      <c r="H59" s="13"/>
      <c r="I59" s="20">
        <f>SUM(I56:I58)</f>
        <v>0</v>
      </c>
    </row>
    <row r="60" spans="1:9" x14ac:dyDescent="0.35">
      <c r="A60" s="50"/>
      <c r="B60" s="51"/>
      <c r="C60" s="51"/>
      <c r="D60" s="51"/>
      <c r="E60" s="51"/>
      <c r="F60" s="51"/>
      <c r="G60" s="51"/>
      <c r="H60" s="51"/>
      <c r="I60" s="51"/>
    </row>
    <row r="61" spans="1:9" x14ac:dyDescent="0.35">
      <c r="A61" s="136" t="s">
        <v>71</v>
      </c>
      <c r="B61" s="136"/>
      <c r="C61" s="136"/>
      <c r="D61" s="136"/>
      <c r="E61" s="136"/>
      <c r="F61" s="136"/>
      <c r="G61" s="136"/>
      <c r="H61" s="136"/>
      <c r="I61" s="136"/>
    </row>
    <row r="62" spans="1:9" x14ac:dyDescent="0.35">
      <c r="A62" s="12">
        <v>3</v>
      </c>
      <c r="B62" s="13" t="s">
        <v>72</v>
      </c>
      <c r="C62" s="13"/>
      <c r="D62" s="13"/>
      <c r="E62" s="13"/>
      <c r="F62" s="13"/>
      <c r="G62" s="13"/>
      <c r="H62" s="12" t="s">
        <v>27</v>
      </c>
      <c r="I62" s="12" t="s">
        <v>28</v>
      </c>
    </row>
    <row r="63" spans="1:9" x14ac:dyDescent="0.35">
      <c r="A63" s="12" t="s">
        <v>3</v>
      </c>
      <c r="B63" s="5" t="s">
        <v>73</v>
      </c>
      <c r="C63" s="5"/>
      <c r="D63" s="5"/>
      <c r="E63" s="5"/>
      <c r="F63" s="5"/>
      <c r="G63" s="5"/>
      <c r="H63" s="24"/>
      <c r="I63" s="17">
        <f>((I28)/12)*37.01%</f>
        <v>0</v>
      </c>
    </row>
    <row r="64" spans="1:9" x14ac:dyDescent="0.35">
      <c r="A64" s="12" t="s">
        <v>5</v>
      </c>
      <c r="B64" s="5" t="s">
        <v>74</v>
      </c>
      <c r="C64" s="5"/>
      <c r="D64" s="5"/>
      <c r="E64" s="5"/>
      <c r="F64" s="5"/>
      <c r="G64" s="5"/>
      <c r="H64" s="53"/>
      <c r="I64" s="17">
        <f>I63*8%</f>
        <v>0</v>
      </c>
    </row>
    <row r="65" spans="1:9" x14ac:dyDescent="0.35">
      <c r="A65" s="12" t="s">
        <v>8</v>
      </c>
      <c r="B65" s="5" t="s">
        <v>75</v>
      </c>
      <c r="C65" s="5"/>
      <c r="D65" s="5"/>
      <c r="E65" s="5"/>
      <c r="F65" s="5"/>
      <c r="G65" s="5"/>
      <c r="H65" s="54"/>
      <c r="I65" s="17">
        <f>(I44*40%)*37.01%</f>
        <v>0</v>
      </c>
    </row>
    <row r="66" spans="1:9" x14ac:dyDescent="0.35">
      <c r="A66" s="55" t="s">
        <v>10</v>
      </c>
      <c r="B66" s="56" t="s">
        <v>76</v>
      </c>
      <c r="C66" s="56"/>
      <c r="D66" s="56"/>
      <c r="E66" s="56"/>
      <c r="F66" s="56"/>
      <c r="G66" s="56"/>
      <c r="H66" s="24"/>
      <c r="I66" s="17">
        <f>((I28)/30)/12*7*37.01%</f>
        <v>0</v>
      </c>
    </row>
    <row r="67" spans="1:9" x14ac:dyDescent="0.35">
      <c r="A67" s="12" t="s">
        <v>33</v>
      </c>
      <c r="B67" s="5" t="s">
        <v>77</v>
      </c>
      <c r="C67" s="5"/>
      <c r="D67" s="5"/>
      <c r="E67" s="5"/>
      <c r="F67" s="5"/>
      <c r="G67" s="5"/>
      <c r="H67" s="25"/>
      <c r="I67" s="17">
        <f>(I66*H45)</f>
        <v>0</v>
      </c>
    </row>
    <row r="68" spans="1:9" x14ac:dyDescent="0.35">
      <c r="A68" s="12" t="s">
        <v>35</v>
      </c>
      <c r="B68" s="5" t="s">
        <v>78</v>
      </c>
      <c r="C68" s="5"/>
      <c r="D68" s="5"/>
      <c r="E68" s="5"/>
      <c r="F68" s="5"/>
      <c r="G68" s="5"/>
      <c r="H68" s="54"/>
      <c r="I68" s="17">
        <f>(I44*40%)*37.01%</f>
        <v>0</v>
      </c>
    </row>
    <row r="69" spans="1:9" x14ac:dyDescent="0.35">
      <c r="A69" s="13" t="s">
        <v>79</v>
      </c>
      <c r="B69" s="13"/>
      <c r="C69" s="13"/>
      <c r="D69" s="13"/>
      <c r="E69" s="13"/>
      <c r="F69" s="13"/>
      <c r="G69" s="13"/>
      <c r="H69" s="26"/>
      <c r="I69" s="27">
        <f>SUM(I63:I68)</f>
        <v>0</v>
      </c>
    </row>
    <row r="70" spans="1:9" x14ac:dyDescent="0.35">
      <c r="A70" s="44"/>
      <c r="B70" s="45"/>
      <c r="C70" s="45"/>
      <c r="D70" s="45"/>
      <c r="E70" s="45"/>
      <c r="F70" s="45"/>
      <c r="G70" s="45"/>
      <c r="H70" s="45"/>
      <c r="I70" s="45"/>
    </row>
    <row r="71" spans="1:9" x14ac:dyDescent="0.35">
      <c r="A71" s="136" t="s">
        <v>80</v>
      </c>
      <c r="B71" s="136"/>
      <c r="C71" s="136"/>
      <c r="D71" s="136"/>
      <c r="E71" s="136"/>
      <c r="F71" s="136"/>
      <c r="G71" s="136"/>
      <c r="H71" s="136"/>
      <c r="I71" s="136"/>
    </row>
    <row r="72" spans="1:9" x14ac:dyDescent="0.35">
      <c r="A72" s="13" t="s">
        <v>81</v>
      </c>
      <c r="B72" s="13"/>
      <c r="C72" s="13"/>
      <c r="D72" s="13"/>
      <c r="E72" s="13"/>
      <c r="F72" s="13"/>
      <c r="G72" s="13"/>
      <c r="H72" s="12" t="s">
        <v>27</v>
      </c>
      <c r="I72" s="12" t="s">
        <v>28</v>
      </c>
    </row>
    <row r="73" spans="1:9" ht="33.75" customHeight="1" x14ac:dyDescent="0.35">
      <c r="A73" s="12" t="s">
        <v>3</v>
      </c>
      <c r="B73" s="57" t="s">
        <v>82</v>
      </c>
      <c r="C73" s="57"/>
      <c r="D73" s="57"/>
      <c r="E73" s="57"/>
      <c r="F73" s="57"/>
      <c r="G73" s="57"/>
      <c r="H73" s="58"/>
      <c r="I73" s="17">
        <v>0</v>
      </c>
    </row>
    <row r="74" spans="1:9" x14ac:dyDescent="0.35">
      <c r="A74" s="12" t="s">
        <v>5</v>
      </c>
      <c r="B74" s="5" t="s">
        <v>83</v>
      </c>
      <c r="C74" s="5"/>
      <c r="D74" s="5"/>
      <c r="E74" s="5"/>
      <c r="F74" s="5"/>
      <c r="G74" s="5"/>
      <c r="H74" s="58"/>
      <c r="I74" s="17">
        <f>(I28/30)/12*1</f>
        <v>0</v>
      </c>
    </row>
    <row r="75" spans="1:9" x14ac:dyDescent="0.35">
      <c r="A75" s="12" t="s">
        <v>8</v>
      </c>
      <c r="B75" s="5" t="s">
        <v>84</v>
      </c>
      <c r="C75" s="5"/>
      <c r="D75" s="5"/>
      <c r="E75" s="5"/>
      <c r="F75" s="5"/>
      <c r="G75" s="5"/>
      <c r="H75" s="58"/>
      <c r="I75" s="17">
        <f>((I28/30)/12*20)*0.02</f>
        <v>0</v>
      </c>
    </row>
    <row r="76" spans="1:9" x14ac:dyDescent="0.35">
      <c r="A76" s="12" t="s">
        <v>10</v>
      </c>
      <c r="B76" s="5" t="s">
        <v>85</v>
      </c>
      <c r="C76" s="5"/>
      <c r="D76" s="5"/>
      <c r="E76" s="5"/>
      <c r="F76" s="5"/>
      <c r="G76" s="5"/>
      <c r="H76" s="24"/>
      <c r="I76" s="17">
        <f>(I28/30)/12*15*0.0922</f>
        <v>0</v>
      </c>
    </row>
    <row r="77" spans="1:9" x14ac:dyDescent="0.35">
      <c r="A77" s="12" t="s">
        <v>33</v>
      </c>
      <c r="B77" s="5" t="s">
        <v>86</v>
      </c>
      <c r="C77" s="5"/>
      <c r="D77" s="5"/>
      <c r="E77" s="5"/>
      <c r="F77" s="5"/>
      <c r="G77" s="5"/>
      <c r="H77" s="58"/>
      <c r="I77" s="17">
        <v>0</v>
      </c>
    </row>
    <row r="78" spans="1:9" x14ac:dyDescent="0.35">
      <c r="A78" s="12" t="s">
        <v>35</v>
      </c>
      <c r="B78" s="5" t="s">
        <v>36</v>
      </c>
      <c r="C78" s="5"/>
      <c r="D78" s="5"/>
      <c r="E78" s="5"/>
      <c r="F78" s="5"/>
      <c r="G78" s="5"/>
      <c r="H78" s="58"/>
      <c r="I78" s="17">
        <v>0</v>
      </c>
    </row>
    <row r="79" spans="1:9" x14ac:dyDescent="0.35">
      <c r="A79" s="12" t="s">
        <v>50</v>
      </c>
      <c r="B79" s="59" t="s">
        <v>87</v>
      </c>
      <c r="C79" s="59"/>
      <c r="D79" s="59"/>
      <c r="E79" s="59"/>
      <c r="F79" s="59"/>
      <c r="G79" s="59"/>
      <c r="H79" s="58"/>
      <c r="I79" s="17">
        <f>(I73+I74+I75+I76+I77+I78)*H45</f>
        <v>0</v>
      </c>
    </row>
    <row r="80" spans="1:9" x14ac:dyDescent="0.35">
      <c r="A80" s="13" t="s">
        <v>88</v>
      </c>
      <c r="B80" s="13"/>
      <c r="C80" s="13"/>
      <c r="D80" s="13"/>
      <c r="E80" s="13"/>
      <c r="F80" s="13"/>
      <c r="G80" s="13"/>
      <c r="H80" s="26"/>
      <c r="I80" s="27">
        <f>SUM(I73:I79)</f>
        <v>0</v>
      </c>
    </row>
    <row r="81" spans="1:9" x14ac:dyDescent="0.35">
      <c r="A81" s="60"/>
      <c r="B81" s="61"/>
      <c r="C81" s="61"/>
      <c r="D81" s="61"/>
      <c r="E81" s="61"/>
      <c r="F81" s="61"/>
      <c r="G81" s="61"/>
      <c r="H81" s="61"/>
      <c r="I81" s="61"/>
    </row>
    <row r="82" spans="1:9" x14ac:dyDescent="0.35">
      <c r="A82" s="13" t="s">
        <v>89</v>
      </c>
      <c r="B82" s="13"/>
      <c r="C82" s="13"/>
      <c r="D82" s="13"/>
      <c r="E82" s="13"/>
      <c r="F82" s="13"/>
      <c r="G82" s="13"/>
      <c r="H82" s="12" t="s">
        <v>27</v>
      </c>
      <c r="I82" s="12" t="s">
        <v>28</v>
      </c>
    </row>
    <row r="83" spans="1:9" x14ac:dyDescent="0.35">
      <c r="A83" s="12" t="s">
        <v>3</v>
      </c>
      <c r="B83" s="5" t="s">
        <v>90</v>
      </c>
      <c r="C83" s="5"/>
      <c r="D83" s="5"/>
      <c r="E83" s="5"/>
      <c r="F83" s="5"/>
      <c r="G83" s="5"/>
      <c r="H83" s="58"/>
      <c r="I83" s="17">
        <v>0</v>
      </c>
    </row>
    <row r="84" spans="1:9" x14ac:dyDescent="0.35">
      <c r="A84" s="13" t="s">
        <v>91</v>
      </c>
      <c r="B84" s="13"/>
      <c r="C84" s="13"/>
      <c r="D84" s="13"/>
      <c r="E84" s="13"/>
      <c r="F84" s="13"/>
      <c r="G84" s="13"/>
      <c r="H84" s="26"/>
      <c r="I84" s="27">
        <f>SUM(I83)</f>
        <v>0</v>
      </c>
    </row>
    <row r="85" spans="1:9" x14ac:dyDescent="0.35">
      <c r="A85" s="62"/>
      <c r="B85" s="63"/>
      <c r="C85" s="63"/>
      <c r="D85" s="63"/>
      <c r="E85" s="63"/>
      <c r="F85" s="63"/>
      <c r="G85" s="63"/>
      <c r="H85" s="63"/>
      <c r="I85" s="63"/>
    </row>
    <row r="86" spans="1:9" x14ac:dyDescent="0.35">
      <c r="A86" s="135" t="s">
        <v>92</v>
      </c>
      <c r="B86" s="135"/>
      <c r="C86" s="135"/>
      <c r="D86" s="135"/>
      <c r="E86" s="135"/>
      <c r="F86" s="135"/>
      <c r="G86" s="135"/>
      <c r="H86" s="135"/>
      <c r="I86" s="135"/>
    </row>
    <row r="87" spans="1:9" x14ac:dyDescent="0.35">
      <c r="A87" s="13" t="s">
        <v>93</v>
      </c>
      <c r="B87" s="13"/>
      <c r="C87" s="13"/>
      <c r="D87" s="13"/>
      <c r="E87" s="13"/>
      <c r="F87" s="13"/>
      <c r="G87" s="13"/>
      <c r="H87" s="13"/>
      <c r="I87" s="12" t="s">
        <v>28</v>
      </c>
    </row>
    <row r="88" spans="1:9" x14ac:dyDescent="0.35">
      <c r="A88" s="12" t="s">
        <v>94</v>
      </c>
      <c r="B88" s="5" t="s">
        <v>95</v>
      </c>
      <c r="C88" s="5"/>
      <c r="D88" s="5"/>
      <c r="E88" s="5"/>
      <c r="F88" s="5"/>
      <c r="G88" s="5"/>
      <c r="H88" s="5"/>
      <c r="I88" s="17">
        <f>SUM(I80)</f>
        <v>0</v>
      </c>
    </row>
    <row r="89" spans="1:9" x14ac:dyDescent="0.35">
      <c r="A89" s="12" t="s">
        <v>96</v>
      </c>
      <c r="B89" s="5" t="s">
        <v>97</v>
      </c>
      <c r="C89" s="5"/>
      <c r="D89" s="5"/>
      <c r="E89" s="5"/>
      <c r="F89" s="5"/>
      <c r="G89" s="5"/>
      <c r="H89" s="5"/>
      <c r="I89" s="17">
        <f>I84</f>
        <v>0</v>
      </c>
    </row>
    <row r="90" spans="1:9" x14ac:dyDescent="0.35">
      <c r="A90" s="13" t="s">
        <v>98</v>
      </c>
      <c r="B90" s="13"/>
      <c r="C90" s="13"/>
      <c r="D90" s="13"/>
      <c r="E90" s="13"/>
      <c r="F90" s="13"/>
      <c r="G90" s="13"/>
      <c r="H90" s="13"/>
      <c r="I90" s="27">
        <f>SUM(I88:I89)</f>
        <v>0</v>
      </c>
    </row>
    <row r="91" spans="1:9" x14ac:dyDescent="0.35">
      <c r="A91" s="50"/>
      <c r="B91" s="51"/>
      <c r="C91" s="51"/>
      <c r="D91" s="51"/>
      <c r="E91" s="51"/>
      <c r="F91" s="51"/>
      <c r="G91" s="51"/>
      <c r="H91" s="51"/>
      <c r="I91" s="51"/>
    </row>
    <row r="92" spans="1:9" x14ac:dyDescent="0.35">
      <c r="A92" s="136" t="s">
        <v>99</v>
      </c>
      <c r="B92" s="136"/>
      <c r="C92" s="136"/>
      <c r="D92" s="136"/>
      <c r="E92" s="136"/>
      <c r="F92" s="136"/>
      <c r="G92" s="136"/>
      <c r="H92" s="136"/>
      <c r="I92" s="136"/>
    </row>
    <row r="93" spans="1:9" x14ac:dyDescent="0.35">
      <c r="A93" s="12">
        <v>5</v>
      </c>
      <c r="B93" s="13" t="s">
        <v>100</v>
      </c>
      <c r="C93" s="13"/>
      <c r="D93" s="13"/>
      <c r="E93" s="13"/>
      <c r="F93" s="13"/>
      <c r="G93" s="13"/>
      <c r="H93" s="12"/>
      <c r="I93" s="12" t="s">
        <v>28</v>
      </c>
    </row>
    <row r="94" spans="1:9" x14ac:dyDescent="0.35">
      <c r="A94" s="12" t="s">
        <v>3</v>
      </c>
      <c r="B94" s="38" t="s">
        <v>101</v>
      </c>
      <c r="C94" s="38"/>
      <c r="D94" s="38"/>
      <c r="E94" s="38"/>
      <c r="F94" s="38"/>
      <c r="G94" s="38"/>
      <c r="H94" s="4" t="s">
        <v>57</v>
      </c>
      <c r="I94" s="17">
        <v>0</v>
      </c>
    </row>
    <row r="95" spans="1:9" x14ac:dyDescent="0.35">
      <c r="A95" s="12" t="s">
        <v>5</v>
      </c>
      <c r="B95" s="38" t="s">
        <v>102</v>
      </c>
      <c r="C95" s="38"/>
      <c r="D95" s="38"/>
      <c r="E95" s="38"/>
      <c r="F95" s="38"/>
      <c r="G95" s="38"/>
      <c r="H95" s="4" t="s">
        <v>57</v>
      </c>
      <c r="I95" s="15">
        <v>0</v>
      </c>
    </row>
    <row r="96" spans="1:9" x14ac:dyDescent="0.35">
      <c r="A96" s="64" t="s">
        <v>8</v>
      </c>
      <c r="B96" s="38" t="s">
        <v>103</v>
      </c>
      <c r="C96" s="38"/>
      <c r="D96" s="38"/>
      <c r="E96" s="38"/>
      <c r="F96" s="38"/>
      <c r="G96" s="38"/>
      <c r="H96" s="4" t="s">
        <v>57</v>
      </c>
      <c r="I96" s="15">
        <v>0</v>
      </c>
    </row>
    <row r="97" spans="1:9" x14ac:dyDescent="0.35">
      <c r="A97" s="64" t="s">
        <v>10</v>
      </c>
      <c r="B97" s="38" t="s">
        <v>36</v>
      </c>
      <c r="C97" s="38"/>
      <c r="D97" s="38"/>
      <c r="E97" s="38"/>
      <c r="F97" s="38"/>
      <c r="G97" s="38"/>
      <c r="H97" s="4" t="s">
        <v>57</v>
      </c>
      <c r="I97" s="15"/>
    </row>
    <row r="98" spans="1:9" x14ac:dyDescent="0.35">
      <c r="A98" s="13" t="s">
        <v>104</v>
      </c>
      <c r="B98" s="13"/>
      <c r="C98" s="13"/>
      <c r="D98" s="13"/>
      <c r="E98" s="13"/>
      <c r="F98" s="13"/>
      <c r="G98" s="13"/>
      <c r="H98" s="26" t="s">
        <v>57</v>
      </c>
      <c r="I98" s="20">
        <f>SUM(I94:I97)</f>
        <v>0</v>
      </c>
    </row>
    <row r="99" spans="1:9" x14ac:dyDescent="0.35">
      <c r="A99" s="50"/>
      <c r="B99" s="51"/>
      <c r="C99" s="51"/>
      <c r="D99" s="51"/>
      <c r="E99" s="51"/>
      <c r="F99" s="51"/>
      <c r="G99" s="51"/>
      <c r="H99" s="51"/>
      <c r="I99" s="51"/>
    </row>
    <row r="100" spans="1:9" x14ac:dyDescent="0.35">
      <c r="A100" s="136" t="s">
        <v>105</v>
      </c>
      <c r="B100" s="136"/>
      <c r="C100" s="136"/>
      <c r="D100" s="136"/>
      <c r="E100" s="136"/>
      <c r="F100" s="136"/>
      <c r="G100" s="136"/>
      <c r="H100" s="136"/>
      <c r="I100" s="136"/>
    </row>
    <row r="101" spans="1:9" x14ac:dyDescent="0.35">
      <c r="A101" s="12">
        <v>6</v>
      </c>
      <c r="B101" s="13" t="s">
        <v>106</v>
      </c>
      <c r="C101" s="13"/>
      <c r="D101" s="13"/>
      <c r="E101" s="13"/>
      <c r="F101" s="13"/>
      <c r="G101" s="13"/>
      <c r="H101" s="12" t="s">
        <v>27</v>
      </c>
      <c r="I101" s="12" t="s">
        <v>28</v>
      </c>
    </row>
    <row r="102" spans="1:9" x14ac:dyDescent="0.35">
      <c r="A102" s="12" t="s">
        <v>3</v>
      </c>
      <c r="B102" s="5" t="s">
        <v>107</v>
      </c>
      <c r="C102" s="5"/>
      <c r="D102" s="5"/>
      <c r="E102" s="5"/>
      <c r="F102" s="5"/>
      <c r="G102" s="5"/>
      <c r="H102" s="14">
        <v>4.4999999999999998E-2</v>
      </c>
      <c r="I102" s="65">
        <f>I118*H102</f>
        <v>0</v>
      </c>
    </row>
    <row r="103" spans="1:9" x14ac:dyDescent="0.35">
      <c r="A103" s="12" t="s">
        <v>5</v>
      </c>
      <c r="B103" s="5" t="s">
        <v>108</v>
      </c>
      <c r="C103" s="5"/>
      <c r="D103" s="5"/>
      <c r="E103" s="5"/>
      <c r="F103" s="5"/>
      <c r="G103" s="5"/>
      <c r="H103" s="14">
        <v>4.3900000000000002E-2</v>
      </c>
      <c r="I103" s="65">
        <f>(I118+I102)*H103</f>
        <v>0</v>
      </c>
    </row>
    <row r="104" spans="1:9" x14ac:dyDescent="0.35">
      <c r="A104" s="12" t="s">
        <v>8</v>
      </c>
      <c r="B104" s="59" t="s">
        <v>109</v>
      </c>
      <c r="C104" s="59"/>
      <c r="D104" s="59"/>
      <c r="E104" s="59"/>
      <c r="F104" s="59"/>
      <c r="G104" s="59"/>
      <c r="H104" s="66"/>
      <c r="I104" s="67"/>
    </row>
    <row r="105" spans="1:9" x14ac:dyDescent="0.35">
      <c r="A105" s="12" t="s">
        <v>110</v>
      </c>
      <c r="B105" s="5" t="s">
        <v>111</v>
      </c>
      <c r="C105" s="5"/>
      <c r="D105" s="5"/>
      <c r="E105" s="5"/>
      <c r="F105" s="5"/>
      <c r="G105" s="5"/>
      <c r="H105" s="68">
        <v>1.6500000000000001E-2</v>
      </c>
      <c r="I105" s="65" t="e">
        <f>#REF!*H105</f>
        <v>#REF!</v>
      </c>
    </row>
    <row r="106" spans="1:9" x14ac:dyDescent="0.35">
      <c r="A106" s="12" t="s">
        <v>112</v>
      </c>
      <c r="B106" s="5" t="s">
        <v>113</v>
      </c>
      <c r="C106" s="5"/>
      <c r="D106" s="5"/>
      <c r="E106" s="5"/>
      <c r="F106" s="5"/>
      <c r="G106" s="5"/>
      <c r="H106" s="68">
        <v>7.5999999999999998E-2</v>
      </c>
      <c r="I106" s="65" t="e">
        <f>#REF!*H106</f>
        <v>#REF!</v>
      </c>
    </row>
    <row r="107" spans="1:9" x14ac:dyDescent="0.35">
      <c r="A107" s="12" t="s">
        <v>114</v>
      </c>
      <c r="B107" s="5" t="s">
        <v>115</v>
      </c>
      <c r="C107" s="5"/>
      <c r="D107" s="5"/>
      <c r="E107" s="5"/>
      <c r="F107" s="5"/>
      <c r="G107" s="5"/>
      <c r="H107" s="68">
        <v>0.05</v>
      </c>
      <c r="I107" s="65" t="e">
        <f>#REF!*H107</f>
        <v>#REF!</v>
      </c>
    </row>
    <row r="108" spans="1:9" x14ac:dyDescent="0.35">
      <c r="A108" s="13" t="s">
        <v>116</v>
      </c>
      <c r="B108" s="13"/>
      <c r="C108" s="13"/>
      <c r="D108" s="13"/>
      <c r="E108" s="13"/>
      <c r="F108" s="13"/>
      <c r="G108" s="13"/>
      <c r="H108" s="68"/>
      <c r="I108" s="27" t="e">
        <f>SUM(I102:I107)</f>
        <v>#REF!</v>
      </c>
    </row>
    <row r="109" spans="1:9" x14ac:dyDescent="0.35">
      <c r="A109" s="6"/>
      <c r="B109" s="69"/>
      <c r="C109" s="69"/>
      <c r="D109" s="69"/>
      <c r="E109" s="69"/>
      <c r="F109" s="69"/>
      <c r="G109" s="69"/>
      <c r="H109" s="69"/>
      <c r="I109" s="69"/>
    </row>
    <row r="110" spans="1:9" x14ac:dyDescent="0.35">
      <c r="A110" s="6"/>
      <c r="B110" s="6"/>
      <c r="C110" s="6"/>
      <c r="D110" s="6"/>
      <c r="E110" s="6"/>
      <c r="F110" s="6"/>
      <c r="G110" s="6"/>
      <c r="H110" s="6"/>
      <c r="I110" s="23"/>
    </row>
    <row r="111" spans="1:9" x14ac:dyDescent="0.35">
      <c r="A111" s="135" t="s">
        <v>117</v>
      </c>
      <c r="B111" s="135"/>
      <c r="C111" s="135"/>
      <c r="D111" s="135"/>
      <c r="E111" s="135"/>
      <c r="F111" s="135"/>
      <c r="G111" s="135"/>
      <c r="H111" s="135"/>
      <c r="I111" s="135"/>
    </row>
    <row r="112" spans="1:9" x14ac:dyDescent="0.35">
      <c r="A112" s="13" t="s">
        <v>118</v>
      </c>
      <c r="B112" s="13"/>
      <c r="C112" s="13"/>
      <c r="D112" s="13"/>
      <c r="E112" s="13"/>
      <c r="F112" s="13"/>
      <c r="G112" s="13"/>
      <c r="H112" s="13"/>
      <c r="I112" s="12" t="s">
        <v>28</v>
      </c>
    </row>
    <row r="113" spans="1:9" x14ac:dyDescent="0.35">
      <c r="A113" s="1" t="s">
        <v>3</v>
      </c>
      <c r="B113" s="2" t="str">
        <f>A20</f>
        <v>MÓDULO 1 - COMPOSIÇÃO DA REMUNERAÇÃO</v>
      </c>
      <c r="C113" s="2"/>
      <c r="D113" s="2"/>
      <c r="E113" s="2"/>
      <c r="F113" s="2"/>
      <c r="G113" s="2"/>
      <c r="H113" s="2"/>
      <c r="I113" s="71">
        <f>I28</f>
        <v>0</v>
      </c>
    </row>
    <row r="114" spans="1:9" x14ac:dyDescent="0.35">
      <c r="A114" s="1" t="s">
        <v>5</v>
      </c>
      <c r="B114" s="2" t="str">
        <f>A30</f>
        <v>MÓDULO 2 – ENCARGOS E BENEFÍCIOS ANUAIS, MENSAIS E DIÁRIOS</v>
      </c>
      <c r="C114" s="2"/>
      <c r="D114" s="2"/>
      <c r="E114" s="2"/>
      <c r="F114" s="2"/>
      <c r="G114" s="2"/>
      <c r="H114" s="2"/>
      <c r="I114" s="71">
        <f>I59</f>
        <v>0</v>
      </c>
    </row>
    <row r="115" spans="1:9" x14ac:dyDescent="0.35">
      <c r="A115" s="1" t="s">
        <v>8</v>
      </c>
      <c r="B115" s="2" t="str">
        <f>A61</f>
        <v>MÓDULO 3 – PROVISÃO PARA RESCISÃO</v>
      </c>
      <c r="C115" s="2"/>
      <c r="D115" s="2"/>
      <c r="E115" s="2"/>
      <c r="F115" s="2"/>
      <c r="G115" s="2"/>
      <c r="H115" s="2"/>
      <c r="I115" s="71">
        <f>I69</f>
        <v>0</v>
      </c>
    </row>
    <row r="116" spans="1:9" x14ac:dyDescent="0.35">
      <c r="A116" s="4" t="s">
        <v>10</v>
      </c>
      <c r="B116" s="2" t="str">
        <f>A71</f>
        <v>MÓDULO 4 – CUSTO DE REPOSIÇÃO DO PROFISSIONAL AUSENTE</v>
      </c>
      <c r="C116" s="2"/>
      <c r="D116" s="2"/>
      <c r="E116" s="2"/>
      <c r="F116" s="2"/>
      <c r="G116" s="2"/>
      <c r="H116" s="2"/>
      <c r="I116" s="71">
        <f>I90</f>
        <v>0</v>
      </c>
    </row>
    <row r="117" spans="1:9" x14ac:dyDescent="0.35">
      <c r="A117" s="4" t="s">
        <v>33</v>
      </c>
      <c r="B117" s="2" t="str">
        <f>A92</f>
        <v>MÓDULO 5 – INSUMOS DIVERSOS</v>
      </c>
      <c r="C117" s="2"/>
      <c r="D117" s="2"/>
      <c r="E117" s="2"/>
      <c r="F117" s="2"/>
      <c r="G117" s="2"/>
      <c r="H117" s="2"/>
      <c r="I117" s="71">
        <f>I98</f>
        <v>0</v>
      </c>
    </row>
    <row r="118" spans="1:9" x14ac:dyDescent="0.35">
      <c r="A118" s="12"/>
      <c r="B118" s="13" t="s">
        <v>119</v>
      </c>
      <c r="C118" s="13"/>
      <c r="D118" s="13"/>
      <c r="E118" s="13"/>
      <c r="F118" s="13"/>
      <c r="G118" s="13"/>
      <c r="H118" s="13"/>
      <c r="I118" s="20">
        <f>SUM(I113:I117)</f>
        <v>0</v>
      </c>
    </row>
    <row r="119" spans="1:9" x14ac:dyDescent="0.35">
      <c r="A119" s="4" t="s">
        <v>35</v>
      </c>
      <c r="B119" s="2" t="str">
        <f>A100</f>
        <v>MÓDULO 6 – CUSTOS INDIRETOS, TRIBUTOS E LUCRO</v>
      </c>
      <c r="C119" s="2"/>
      <c r="D119" s="2"/>
      <c r="E119" s="2"/>
      <c r="F119" s="2"/>
      <c r="G119" s="2"/>
      <c r="H119" s="2"/>
      <c r="I119" s="15" t="e">
        <f>I108</f>
        <v>#REF!</v>
      </c>
    </row>
    <row r="120" spans="1:9" x14ac:dyDescent="0.35">
      <c r="A120" s="13" t="s">
        <v>120</v>
      </c>
      <c r="B120" s="13"/>
      <c r="C120" s="13"/>
      <c r="D120" s="13"/>
      <c r="E120" s="13"/>
      <c r="F120" s="13"/>
      <c r="G120" s="13"/>
      <c r="H120" s="13"/>
      <c r="I120" s="20" t="e">
        <f>I118+I119</f>
        <v>#REF!</v>
      </c>
    </row>
    <row r="121" spans="1:9" x14ac:dyDescent="0.35">
      <c r="I121" s="72"/>
    </row>
    <row r="122" spans="1:9" ht="13.5" hidden="1" customHeight="1" x14ac:dyDescent="0.4">
      <c r="A122" s="74" t="s">
        <v>122</v>
      </c>
      <c r="B122" s="75"/>
      <c r="C122" s="74" t="s">
        <v>123</v>
      </c>
      <c r="D122" s="75"/>
      <c r="E122" s="74" t="s">
        <v>124</v>
      </c>
      <c r="F122" s="75"/>
      <c r="G122" s="76" t="s">
        <v>125</v>
      </c>
      <c r="H122" s="77" t="s">
        <v>126</v>
      </c>
      <c r="I122" s="78" t="s">
        <v>28</v>
      </c>
    </row>
    <row r="123" spans="1:9" ht="40.5" hidden="1" customHeight="1" x14ac:dyDescent="0.35">
      <c r="A123" s="79" t="s">
        <v>127</v>
      </c>
      <c r="B123" s="80"/>
      <c r="C123" s="81" t="s">
        <v>128</v>
      </c>
      <c r="D123" s="82"/>
      <c r="E123" s="83"/>
      <c r="F123" s="84"/>
      <c r="G123" s="85" t="s">
        <v>128</v>
      </c>
      <c r="H123" s="86"/>
      <c r="I123" s="87">
        <v>0</v>
      </c>
    </row>
    <row r="124" spans="1:9" ht="12.75" hidden="1" customHeight="1" x14ac:dyDescent="0.35">
      <c r="A124" s="8" t="s">
        <v>129</v>
      </c>
      <c r="B124" s="88"/>
      <c r="C124" s="89" t="s">
        <v>128</v>
      </c>
      <c r="D124" s="90"/>
      <c r="E124" s="91"/>
      <c r="F124" s="92"/>
      <c r="G124" s="93" t="s">
        <v>128</v>
      </c>
      <c r="H124" s="94"/>
      <c r="I124" s="95">
        <v>0</v>
      </c>
    </row>
    <row r="125" spans="1:9" ht="12.75" hidden="1" customHeight="1" x14ac:dyDescent="0.35">
      <c r="A125" s="8" t="s">
        <v>130</v>
      </c>
      <c r="B125" s="88"/>
      <c r="C125" s="89" t="s">
        <v>128</v>
      </c>
      <c r="D125" s="90"/>
      <c r="E125" s="91"/>
      <c r="F125" s="92"/>
      <c r="G125" s="93" t="s">
        <v>128</v>
      </c>
      <c r="H125" s="94"/>
      <c r="I125" s="95">
        <v>0</v>
      </c>
    </row>
    <row r="126" spans="1:9" ht="12.75" hidden="1" customHeight="1" x14ac:dyDescent="0.35">
      <c r="A126" s="8" t="s">
        <v>131</v>
      </c>
      <c r="B126" s="88"/>
      <c r="C126" s="89" t="s">
        <v>128</v>
      </c>
      <c r="D126" s="90"/>
      <c r="E126" s="91"/>
      <c r="F126" s="92"/>
      <c r="G126" s="93" t="s">
        <v>128</v>
      </c>
      <c r="H126" s="94"/>
      <c r="I126" s="95">
        <v>0</v>
      </c>
    </row>
    <row r="127" spans="1:9" ht="12.75" hidden="1" customHeight="1" x14ac:dyDescent="0.35">
      <c r="A127" s="96"/>
      <c r="B127" s="44"/>
      <c r="C127" s="91"/>
      <c r="D127" s="92"/>
      <c r="E127" s="91"/>
      <c r="F127" s="92"/>
      <c r="G127" s="97"/>
      <c r="H127" s="98"/>
      <c r="I127" s="95"/>
    </row>
    <row r="128" spans="1:9" ht="12.75" hidden="1" customHeight="1" x14ac:dyDescent="0.4">
      <c r="A128" s="99"/>
      <c r="B128" s="100"/>
      <c r="C128" s="101"/>
      <c r="D128" s="102"/>
      <c r="E128" s="101"/>
      <c r="F128" s="102"/>
      <c r="G128" s="103"/>
      <c r="H128" s="104"/>
      <c r="I128" s="105"/>
    </row>
    <row r="129" spans="1:9" ht="13.5" hidden="1" customHeight="1" x14ac:dyDescent="0.4">
      <c r="A129" s="106" t="s">
        <v>132</v>
      </c>
      <c r="B129" s="107"/>
      <c r="C129" s="107"/>
      <c r="D129" s="107"/>
      <c r="E129" s="107"/>
      <c r="F129" s="107"/>
      <c r="G129" s="107"/>
      <c r="H129" s="108"/>
      <c r="I129" s="109">
        <f>SUM(I127:I128)</f>
        <v>0</v>
      </c>
    </row>
    <row r="130" spans="1:9" ht="13.5" hidden="1" customHeight="1" x14ac:dyDescent="0.35"/>
    <row r="131" spans="1:9" ht="12.75" hidden="1" customHeight="1" x14ac:dyDescent="0.35">
      <c r="A131" s="6" t="s">
        <v>133</v>
      </c>
      <c r="B131" s="73" t="s">
        <v>134</v>
      </c>
      <c r="C131" s="73"/>
      <c r="D131" s="73"/>
      <c r="E131" s="73"/>
      <c r="F131" s="73"/>
      <c r="G131" s="73"/>
      <c r="H131" s="22"/>
      <c r="I131" s="22"/>
    </row>
    <row r="132" spans="1:9" ht="13.5" hidden="1" customHeight="1" x14ac:dyDescent="0.4">
      <c r="A132" s="35" t="s">
        <v>135</v>
      </c>
      <c r="B132" s="36"/>
      <c r="C132" s="36"/>
      <c r="D132" s="36"/>
      <c r="E132" s="36"/>
      <c r="F132" s="36"/>
      <c r="G132" s="36"/>
      <c r="H132" s="36"/>
      <c r="I132" s="37"/>
    </row>
    <row r="133" spans="1:9" ht="13.5" hidden="1" customHeight="1" x14ac:dyDescent="0.4">
      <c r="A133" s="110"/>
      <c r="B133" s="111" t="s">
        <v>136</v>
      </c>
      <c r="C133" s="112"/>
      <c r="D133" s="112"/>
      <c r="E133" s="112"/>
      <c r="F133" s="112"/>
      <c r="G133" s="112"/>
      <c r="H133" s="113"/>
      <c r="I133" s="78" t="s">
        <v>28</v>
      </c>
    </row>
    <row r="134" spans="1:9" ht="13.5" hidden="1" customHeight="1" x14ac:dyDescent="0.35">
      <c r="A134" s="114" t="s">
        <v>3</v>
      </c>
      <c r="B134" s="115" t="s">
        <v>137</v>
      </c>
      <c r="C134" s="116"/>
      <c r="D134" s="116"/>
      <c r="E134" s="116"/>
      <c r="F134" s="116"/>
      <c r="G134" s="116"/>
      <c r="H134" s="117"/>
      <c r="I134" s="118" t="e">
        <f>I105</f>
        <v>#REF!</v>
      </c>
    </row>
    <row r="135" spans="1:9" ht="12.75" hidden="1" customHeight="1" x14ac:dyDescent="0.35">
      <c r="A135" s="119" t="s">
        <v>5</v>
      </c>
      <c r="B135" s="120" t="s">
        <v>138</v>
      </c>
      <c r="C135" s="121"/>
      <c r="D135" s="121"/>
      <c r="E135" s="121"/>
      <c r="F135" s="121"/>
      <c r="G135" s="121"/>
      <c r="H135" s="122"/>
      <c r="I135" s="123" t="e">
        <f>#REF!</f>
        <v>#REF!</v>
      </c>
    </row>
    <row r="136" spans="1:9" ht="12.75" hidden="1" customHeight="1" x14ac:dyDescent="0.4">
      <c r="A136" s="119" t="s">
        <v>8</v>
      </c>
      <c r="B136" s="124" t="s">
        <v>139</v>
      </c>
      <c r="C136" s="125"/>
      <c r="D136" s="125"/>
      <c r="E136" s="125"/>
      <c r="F136" s="125"/>
      <c r="G136" s="125"/>
      <c r="H136" s="126"/>
      <c r="I136" s="123" t="e">
        <f>I108</f>
        <v>#REF!</v>
      </c>
    </row>
    <row r="137" spans="1:9" ht="13.5" hidden="1" customHeight="1" x14ac:dyDescent="0.4">
      <c r="A137" s="127" t="s">
        <v>140</v>
      </c>
      <c r="B137" s="128"/>
      <c r="C137" s="128"/>
      <c r="D137" s="128"/>
      <c r="E137" s="128"/>
      <c r="F137" s="128"/>
      <c r="G137" s="128"/>
      <c r="H137" s="129"/>
      <c r="I137" s="109" t="e">
        <f>SUM(I134:I136)</f>
        <v>#REF!</v>
      </c>
    </row>
    <row r="138" spans="1:9" ht="13.5" hidden="1" customHeight="1" x14ac:dyDescent="0.35">
      <c r="A138" s="6" t="s">
        <v>141</v>
      </c>
      <c r="B138" t="s">
        <v>142</v>
      </c>
    </row>
    <row r="139" spans="1:9" ht="12.75" hidden="1" customHeight="1" x14ac:dyDescent="0.35"/>
    <row r="140" spans="1:9" ht="12.75" hidden="1" customHeight="1" x14ac:dyDescent="0.35"/>
    <row r="141" spans="1:9" ht="12.75" hidden="1" customHeight="1" x14ac:dyDescent="0.35">
      <c r="A141" s="52"/>
      <c r="B141" s="52"/>
    </row>
    <row r="142" spans="1:9" x14ac:dyDescent="0.35">
      <c r="A142" s="13" t="s">
        <v>153</v>
      </c>
      <c r="B142" s="13"/>
      <c r="C142" s="13"/>
      <c r="D142" s="13"/>
      <c r="E142" s="13"/>
      <c r="F142" s="13"/>
      <c r="G142" s="13"/>
      <c r="H142" s="13"/>
      <c r="I142" s="20" t="e">
        <f>I120*5*12</f>
        <v>#REF!</v>
      </c>
    </row>
    <row r="143" spans="1:9" hidden="1" x14ac:dyDescent="0.35">
      <c r="A143" s="70"/>
      <c r="B143" s="52"/>
      <c r="E143" s="34"/>
      <c r="I143" s="130">
        <f>I121*12</f>
        <v>0</v>
      </c>
    </row>
    <row r="144" spans="1:9" x14ac:dyDescent="0.35">
      <c r="A144" s="34"/>
      <c r="I144" s="21"/>
    </row>
    <row r="145" spans="1:1" x14ac:dyDescent="0.35">
      <c r="A145" s="34"/>
    </row>
  </sheetData>
  <mergeCells count="150">
    <mergeCell ref="B136:H136"/>
    <mergeCell ref="A137:H137"/>
    <mergeCell ref="A142:H142"/>
    <mergeCell ref="A129:H129"/>
    <mergeCell ref="B131:G131"/>
    <mergeCell ref="A132:I132"/>
    <mergeCell ref="B133:H133"/>
    <mergeCell ref="B134:H134"/>
    <mergeCell ref="B135:H135"/>
    <mergeCell ref="A127:B127"/>
    <mergeCell ref="C127:D127"/>
    <mergeCell ref="E127:F127"/>
    <mergeCell ref="A128:B128"/>
    <mergeCell ref="C128:D128"/>
    <mergeCell ref="E128:F128"/>
    <mergeCell ref="A125:B125"/>
    <mergeCell ref="C125:D125"/>
    <mergeCell ref="E125:F125"/>
    <mergeCell ref="A126:B126"/>
    <mergeCell ref="C126:D126"/>
    <mergeCell ref="E126:F126"/>
    <mergeCell ref="A123:B123"/>
    <mergeCell ref="C123:D123"/>
    <mergeCell ref="E123:F123"/>
    <mergeCell ref="A124:B124"/>
    <mergeCell ref="C124:D124"/>
    <mergeCell ref="E124:F124"/>
    <mergeCell ref="B116:H116"/>
    <mergeCell ref="B117:H117"/>
    <mergeCell ref="B118:H118"/>
    <mergeCell ref="B119:H119"/>
    <mergeCell ref="A120:H120"/>
    <mergeCell ref="A122:B122"/>
    <mergeCell ref="C122:D122"/>
    <mergeCell ref="E122:F122"/>
    <mergeCell ref="B109:I109"/>
    <mergeCell ref="A111:I111"/>
    <mergeCell ref="A112:H112"/>
    <mergeCell ref="B113:H113"/>
    <mergeCell ref="B114:H114"/>
    <mergeCell ref="B115:H115"/>
    <mergeCell ref="B103:G103"/>
    <mergeCell ref="B104:G104"/>
    <mergeCell ref="B105:G105"/>
    <mergeCell ref="B106:G106"/>
    <mergeCell ref="B107:G107"/>
    <mergeCell ref="A108:G108"/>
    <mergeCell ref="B97:G97"/>
    <mergeCell ref="A98:G98"/>
    <mergeCell ref="A99:I99"/>
    <mergeCell ref="A100:I100"/>
    <mergeCell ref="B101:G101"/>
    <mergeCell ref="B102:G102"/>
    <mergeCell ref="A91:I91"/>
    <mergeCell ref="A92:I92"/>
    <mergeCell ref="B93:G93"/>
    <mergeCell ref="B94:G94"/>
    <mergeCell ref="B95:G95"/>
    <mergeCell ref="B96:G96"/>
    <mergeCell ref="A85:I85"/>
    <mergeCell ref="A86:I86"/>
    <mergeCell ref="A87:H87"/>
    <mergeCell ref="B88:H88"/>
    <mergeCell ref="B89:H89"/>
    <mergeCell ref="A90:H90"/>
    <mergeCell ref="B79:G79"/>
    <mergeCell ref="A80:G80"/>
    <mergeCell ref="A81:I81"/>
    <mergeCell ref="A82:G82"/>
    <mergeCell ref="B83:G83"/>
    <mergeCell ref="A84:G84"/>
    <mergeCell ref="B73:G73"/>
    <mergeCell ref="B74:G74"/>
    <mergeCell ref="B75:G75"/>
    <mergeCell ref="B76:G76"/>
    <mergeCell ref="B77:G77"/>
    <mergeCell ref="B78:G78"/>
    <mergeCell ref="B67:G67"/>
    <mergeCell ref="B68:G68"/>
    <mergeCell ref="A69:G69"/>
    <mergeCell ref="A70:I70"/>
    <mergeCell ref="A71:I71"/>
    <mergeCell ref="A72:G72"/>
    <mergeCell ref="B62:G62"/>
    <mergeCell ref="B63:G63"/>
    <mergeCell ref="B64:G64"/>
    <mergeCell ref="B65:G65"/>
    <mergeCell ref="B66:G66"/>
    <mergeCell ref="B56:H56"/>
    <mergeCell ref="B57:H57"/>
    <mergeCell ref="B58:H58"/>
    <mergeCell ref="A59:H59"/>
    <mergeCell ref="A60:I60"/>
    <mergeCell ref="A61:I61"/>
    <mergeCell ref="A52:H52"/>
    <mergeCell ref="A53:I53"/>
    <mergeCell ref="A54:I54"/>
    <mergeCell ref="A55:H55"/>
    <mergeCell ref="B48:G48"/>
    <mergeCell ref="B49:G49"/>
    <mergeCell ref="B50:G50"/>
    <mergeCell ref="B51:G51"/>
    <mergeCell ref="B44:G44"/>
    <mergeCell ref="A45:G45"/>
    <mergeCell ref="A46:I46"/>
    <mergeCell ref="A47:G47"/>
    <mergeCell ref="B38:G38"/>
    <mergeCell ref="B39:G39"/>
    <mergeCell ref="B40:G40"/>
    <mergeCell ref="B41:G41"/>
    <mergeCell ref="B42:G42"/>
    <mergeCell ref="B43:G43"/>
    <mergeCell ref="B32:G32"/>
    <mergeCell ref="B33:G33"/>
    <mergeCell ref="A34:G34"/>
    <mergeCell ref="A35:I35"/>
    <mergeCell ref="A36:G36"/>
    <mergeCell ref="B37:G37"/>
    <mergeCell ref="B25:G25"/>
    <mergeCell ref="B26:G26"/>
    <mergeCell ref="B27:G27"/>
    <mergeCell ref="A28:H28"/>
    <mergeCell ref="A30:I30"/>
    <mergeCell ref="A31:G31"/>
    <mergeCell ref="A19:I19"/>
    <mergeCell ref="A20:I20"/>
    <mergeCell ref="B21:G21"/>
    <mergeCell ref="B22:G22"/>
    <mergeCell ref="B23:G23"/>
    <mergeCell ref="B24:G24"/>
    <mergeCell ref="A13:I13"/>
    <mergeCell ref="B14:H14"/>
    <mergeCell ref="B15:H15"/>
    <mergeCell ref="B16:H16"/>
    <mergeCell ref="B17:H17"/>
    <mergeCell ref="B18:H18"/>
    <mergeCell ref="B7:H7"/>
    <mergeCell ref="A9:I9"/>
    <mergeCell ref="A10:B10"/>
    <mergeCell ref="C10:D10"/>
    <mergeCell ref="E10:I10"/>
    <mergeCell ref="A11:B11"/>
    <mergeCell ref="C11:D11"/>
    <mergeCell ref="E11:I11"/>
    <mergeCell ref="A1:I1"/>
    <mergeCell ref="A2:I2"/>
    <mergeCell ref="A3:I3"/>
    <mergeCell ref="B4:H4"/>
    <mergeCell ref="B5:H5"/>
    <mergeCell ref="B6:H6"/>
  </mergeCells>
  <pageMargins left="0.31496062992125984" right="0.31496062992125984" top="0.39370078740157483" bottom="0.3937007874015748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404A-E7BB-45CC-8F04-7A04EB832F53}">
  <dimension ref="A2:E11"/>
  <sheetViews>
    <sheetView view="pageBreakPreview" zoomScaleNormal="100" zoomScaleSheetLayoutView="100" workbookViewId="0">
      <selection activeCell="C9" sqref="C9"/>
    </sheetView>
  </sheetViews>
  <sheetFormatPr defaultRowHeight="14.5" x14ac:dyDescent="0.35"/>
  <cols>
    <col min="1" max="1" width="62.7265625" customWidth="1"/>
    <col min="2" max="2" width="25.7265625" customWidth="1"/>
    <col min="3" max="3" width="23.1796875" customWidth="1"/>
    <col min="4" max="4" width="19.1796875" customWidth="1"/>
  </cols>
  <sheetData>
    <row r="2" spans="1:4" ht="15" thickBot="1" x14ac:dyDescent="0.4"/>
    <row r="3" spans="1:4" ht="37" customHeight="1" x14ac:dyDescent="0.35">
      <c r="A3" s="167" t="s">
        <v>178</v>
      </c>
      <c r="B3" s="168"/>
      <c r="C3" s="168"/>
      <c r="D3" s="169"/>
    </row>
    <row r="4" spans="1:4" ht="47" thickBot="1" x14ac:dyDescent="0.4">
      <c r="A4" s="181" t="s">
        <v>136</v>
      </c>
      <c r="B4" s="182" t="s">
        <v>170</v>
      </c>
      <c r="C4" s="182" t="s">
        <v>171</v>
      </c>
      <c r="D4" s="183" t="s">
        <v>172</v>
      </c>
    </row>
    <row r="5" spans="1:4" ht="40.5" customHeight="1" x14ac:dyDescent="0.35">
      <c r="A5" s="178" t="s">
        <v>173</v>
      </c>
      <c r="B5" s="179"/>
      <c r="C5" s="147">
        <v>3</v>
      </c>
      <c r="D5" s="180">
        <f>C5*B5</f>
        <v>0</v>
      </c>
    </row>
    <row r="6" spans="1:4" ht="27.5" customHeight="1" x14ac:dyDescent="0.35">
      <c r="A6" s="171" t="s">
        <v>174</v>
      </c>
      <c r="B6" s="166"/>
      <c r="C6" s="148">
        <v>5</v>
      </c>
      <c r="D6" s="175">
        <f>B6*C6</f>
        <v>0</v>
      </c>
    </row>
    <row r="7" spans="1:4" ht="40" customHeight="1" x14ac:dyDescent="0.35">
      <c r="A7" s="170" t="s">
        <v>175</v>
      </c>
      <c r="B7" s="166"/>
      <c r="C7" s="148">
        <v>5</v>
      </c>
      <c r="D7" s="188">
        <f>C7*B7</f>
        <v>0</v>
      </c>
    </row>
    <row r="8" spans="1:4" ht="34" customHeight="1" x14ac:dyDescent="0.35">
      <c r="A8" s="171" t="s">
        <v>176</v>
      </c>
      <c r="B8" s="166"/>
      <c r="C8" s="148">
        <v>5</v>
      </c>
      <c r="D8" s="188">
        <f>B8*C8</f>
        <v>0</v>
      </c>
    </row>
    <row r="9" spans="1:4" ht="56" customHeight="1" x14ac:dyDescent="0.35">
      <c r="A9" s="170" t="s">
        <v>217</v>
      </c>
      <c r="B9" s="166"/>
      <c r="C9" s="148">
        <v>5</v>
      </c>
      <c r="D9" s="175">
        <f>B9*C9</f>
        <v>0</v>
      </c>
    </row>
    <row r="10" spans="1:4" ht="32" customHeight="1" x14ac:dyDescent="0.35">
      <c r="A10" s="172" t="s">
        <v>140</v>
      </c>
      <c r="B10" s="165"/>
      <c r="C10" s="165"/>
      <c r="D10" s="176">
        <f>SUM(D5:D9)</f>
        <v>0</v>
      </c>
    </row>
    <row r="11" spans="1:4" ht="30.5" customHeight="1" thickBot="1" x14ac:dyDescent="0.4">
      <c r="A11" s="173" t="s">
        <v>177</v>
      </c>
      <c r="B11" s="174"/>
      <c r="C11" s="174"/>
      <c r="D11" s="177">
        <f>D10/12</f>
        <v>0</v>
      </c>
    </row>
  </sheetData>
  <mergeCells count="3">
    <mergeCell ref="A11:C11"/>
    <mergeCell ref="A10:C10"/>
    <mergeCell ref="A3:D3"/>
  </mergeCells>
  <pageMargins left="0.511811024" right="0.511811024" top="0.78740157499999996" bottom="0.78740157499999996" header="0.31496062000000002" footer="0.314960620000000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B602F-7AF8-4E61-A820-FC596B02C9D2}">
  <dimension ref="A1:G8"/>
  <sheetViews>
    <sheetView view="pageBreakPreview" zoomScaleNormal="100" zoomScaleSheetLayoutView="100" workbookViewId="0">
      <selection activeCell="F6" sqref="F6"/>
    </sheetView>
  </sheetViews>
  <sheetFormatPr defaultRowHeight="14.5" x14ac:dyDescent="0.35"/>
  <cols>
    <col min="1" max="1" width="15.08984375" customWidth="1"/>
    <col min="2" max="2" width="21.81640625" customWidth="1"/>
    <col min="3" max="3" width="30.26953125" customWidth="1"/>
    <col min="4" max="4" width="8.7265625" style="40"/>
    <col min="5" max="5" width="20.1796875" customWidth="1"/>
    <col min="6" max="6" width="19" customWidth="1"/>
    <col min="7" max="7" width="21.453125" customWidth="1"/>
  </cols>
  <sheetData>
    <row r="1" spans="1:7" ht="35.5" customHeight="1" x14ac:dyDescent="0.35">
      <c r="A1" s="154" t="s">
        <v>154</v>
      </c>
      <c r="B1" s="155"/>
      <c r="C1" s="155"/>
      <c r="D1" s="155"/>
      <c r="E1" s="155"/>
      <c r="F1" s="155"/>
      <c r="G1" s="156"/>
    </row>
    <row r="2" spans="1:7" ht="75" customHeight="1" x14ac:dyDescent="0.35">
      <c r="A2" s="157" t="s">
        <v>155</v>
      </c>
      <c r="B2" s="158" t="s">
        <v>156</v>
      </c>
      <c r="C2" s="159" t="s">
        <v>157</v>
      </c>
      <c r="D2" s="160" t="s">
        <v>158</v>
      </c>
      <c r="E2" s="161" t="s">
        <v>159</v>
      </c>
      <c r="F2" s="161" t="s">
        <v>160</v>
      </c>
      <c r="G2" s="162" t="s">
        <v>153</v>
      </c>
    </row>
    <row r="3" spans="1:7" ht="31" customHeight="1" x14ac:dyDescent="0.35">
      <c r="A3" s="157"/>
      <c r="B3" s="158"/>
      <c r="C3" s="159"/>
      <c r="D3" s="160" t="s">
        <v>162</v>
      </c>
      <c r="E3" s="160" t="s">
        <v>163</v>
      </c>
      <c r="F3" s="160" t="s">
        <v>167</v>
      </c>
      <c r="G3" s="163" t="s">
        <v>168</v>
      </c>
    </row>
    <row r="4" spans="1:7" ht="25" customHeight="1" x14ac:dyDescent="0.35">
      <c r="A4" s="151">
        <v>1</v>
      </c>
      <c r="B4" s="149" t="s">
        <v>161</v>
      </c>
      <c r="C4" s="150" t="s">
        <v>164</v>
      </c>
      <c r="D4" s="148">
        <v>32</v>
      </c>
      <c r="E4" s="144">
        <v>0</v>
      </c>
      <c r="F4" s="144">
        <f>E4*D4</f>
        <v>0</v>
      </c>
      <c r="G4" s="145">
        <f>F4*12</f>
        <v>0</v>
      </c>
    </row>
    <row r="5" spans="1:7" ht="25" customHeight="1" x14ac:dyDescent="0.35">
      <c r="A5" s="151"/>
      <c r="B5" s="149"/>
      <c r="C5" s="150" t="s">
        <v>165</v>
      </c>
      <c r="D5" s="148">
        <v>15</v>
      </c>
      <c r="E5" s="144">
        <v>0</v>
      </c>
      <c r="F5" s="144">
        <f t="shared" ref="F5:F7" si="0">E5*D5</f>
        <v>0</v>
      </c>
      <c r="G5" s="145">
        <f t="shared" ref="G5:G7" si="1">F5*12</f>
        <v>0</v>
      </c>
    </row>
    <row r="6" spans="1:7" ht="25" customHeight="1" x14ac:dyDescent="0.35">
      <c r="A6" s="151"/>
      <c r="B6" s="149"/>
      <c r="C6" s="143" t="s">
        <v>149</v>
      </c>
      <c r="D6" s="148">
        <v>9</v>
      </c>
      <c r="E6" s="144">
        <v>0</v>
      </c>
      <c r="F6" s="144">
        <f t="shared" si="0"/>
        <v>0</v>
      </c>
      <c r="G6" s="145">
        <f t="shared" si="1"/>
        <v>0</v>
      </c>
    </row>
    <row r="7" spans="1:7" ht="25" customHeight="1" x14ac:dyDescent="0.35">
      <c r="A7" s="151"/>
      <c r="B7" s="149"/>
      <c r="C7" s="150" t="s">
        <v>166</v>
      </c>
      <c r="D7" s="148">
        <v>5</v>
      </c>
      <c r="E7" s="144">
        <v>0</v>
      </c>
      <c r="F7" s="144">
        <f t="shared" si="0"/>
        <v>0</v>
      </c>
      <c r="G7" s="145">
        <f t="shared" si="1"/>
        <v>0</v>
      </c>
    </row>
    <row r="8" spans="1:7" ht="25" customHeight="1" thickBot="1" x14ac:dyDescent="0.4">
      <c r="A8" s="152" t="s">
        <v>169</v>
      </c>
      <c r="B8" s="153"/>
      <c r="C8" s="153"/>
      <c r="D8" s="153"/>
      <c r="E8" s="153"/>
      <c r="F8" s="153"/>
      <c r="G8" s="146">
        <v>8429557.0800000001</v>
      </c>
    </row>
  </sheetData>
  <mergeCells count="7">
    <mergeCell ref="A4:A7"/>
    <mergeCell ref="B4:B7"/>
    <mergeCell ref="A8:F8"/>
    <mergeCell ref="A1:G1"/>
    <mergeCell ref="A2:A3"/>
    <mergeCell ref="C2:C3"/>
    <mergeCell ref="B2:B3"/>
  </mergeCells>
  <pageMargins left="0.51181102362204722" right="0.51181102362204722" top="0.78740157480314965" bottom="0.78740157480314965"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Modelo de Proposta </vt:lpstr>
      <vt:lpstr>Aux Junior</vt:lpstr>
      <vt:lpstr>Aux Pleno </vt:lpstr>
      <vt:lpstr>Recepcionista</vt:lpstr>
      <vt:lpstr>Secretariado</vt:lpstr>
      <vt:lpstr>Uniformes</vt:lpstr>
      <vt:lpstr>Resumo </vt:lpstr>
      <vt:lpstr>'Aux Pleno '!Area_de_impressao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Alice Duarte Sobrinha</dc:creator>
  <cp:lastModifiedBy>Maria Alice Duarte Sobrinha</cp:lastModifiedBy>
  <cp:lastPrinted>2023-05-24T14:36:57Z</cp:lastPrinted>
  <dcterms:created xsi:type="dcterms:W3CDTF">2023-05-24T13:48:04Z</dcterms:created>
  <dcterms:modified xsi:type="dcterms:W3CDTF">2023-05-24T17:26:15Z</dcterms:modified>
</cp:coreProperties>
</file>